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lic\Desktop\rebalans 2023\"/>
    </mc:Choice>
  </mc:AlternateContent>
  <bookViews>
    <workbookView xWindow="0" yWindow="0" windowWidth="24000" windowHeight="9300"/>
  </bookViews>
  <sheets>
    <sheet name="posebni dio GFRI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7" l="1"/>
  <c r="D87" i="7"/>
  <c r="E87" i="7"/>
  <c r="C87" i="7"/>
  <c r="E46" i="7"/>
  <c r="D46" i="7"/>
  <c r="C46" i="7"/>
  <c r="E31" i="7" l="1"/>
  <c r="E30" i="7" s="1"/>
  <c r="E3" i="7" l="1"/>
  <c r="E55" i="7"/>
  <c r="D55" i="7"/>
  <c r="C55" i="7"/>
  <c r="E51" i="7"/>
  <c r="D51" i="7"/>
  <c r="C51" i="7"/>
  <c r="E41" i="7"/>
  <c r="E90" i="7"/>
  <c r="D90" i="7"/>
  <c r="C90" i="7"/>
  <c r="E40" i="7" l="1"/>
  <c r="C9" i="7"/>
  <c r="E68" i="7"/>
  <c r="D21" i="7" l="1"/>
  <c r="D20" i="7" s="1"/>
  <c r="E21" i="7"/>
  <c r="E20" i="7" s="1"/>
  <c r="D30" i="7"/>
  <c r="D31" i="7"/>
  <c r="D35" i="7"/>
  <c r="E35" i="7"/>
  <c r="D36" i="7"/>
  <c r="E36" i="7"/>
  <c r="D16" i="7"/>
  <c r="D15" i="7" s="1"/>
  <c r="E16" i="7"/>
  <c r="D41" i="7"/>
  <c r="D40" i="7" s="1"/>
  <c r="D60" i="7"/>
  <c r="E60" i="7"/>
  <c r="D68" i="7"/>
  <c r="D77" i="7"/>
  <c r="E77" i="7"/>
  <c r="E59" i="7" s="1"/>
  <c r="E14" i="7" s="1"/>
  <c r="D59" i="7" l="1"/>
  <c r="D14" i="7" s="1"/>
  <c r="E15" i="7"/>
  <c r="D3" i="7" l="1"/>
  <c r="C31" i="7"/>
  <c r="C36" i="7"/>
  <c r="C16" i="7"/>
  <c r="C15" i="7" s="1"/>
  <c r="C21" i="7"/>
  <c r="C30" i="7"/>
  <c r="C35" i="7"/>
  <c r="C41" i="7"/>
  <c r="C40" i="7" s="1"/>
  <c r="C60" i="7"/>
  <c r="C68" i="7"/>
  <c r="C6" i="7" s="1"/>
  <c r="C77" i="7"/>
  <c r="C8" i="7" s="1"/>
  <c r="C7" i="7" l="1"/>
  <c r="C5" i="7"/>
  <c r="C59" i="7"/>
  <c r="C20" i="7"/>
  <c r="C4" i="7" s="1"/>
  <c r="C3" i="7" l="1"/>
</calcChain>
</file>

<file path=xl/sharedStrings.xml><?xml version="1.0" encoding="utf-8"?>
<sst xmlns="http://schemas.openxmlformats.org/spreadsheetml/2006/main" count="141" uniqueCount="54">
  <si>
    <t>Opći prihodi i primici</t>
  </si>
  <si>
    <t>A621002</t>
  </si>
  <si>
    <t>REDOVNA DJELATNOST SVEUČILIŠTA U RIJECI</t>
  </si>
  <si>
    <t>PRAVOMOĆNE SUDSKE PRESUDE</t>
  </si>
  <si>
    <t>A622122</t>
  </si>
  <si>
    <t>PROGRAMSKO FINANCIRANJE JAVNIH VISOKIH UČILIŠTA</t>
  </si>
  <si>
    <t>43</t>
  </si>
  <si>
    <t>Ostali prihodi za posebne namjene</t>
  </si>
  <si>
    <t>Pomoći EU</t>
  </si>
  <si>
    <t>Ostale pomoći</t>
  </si>
  <si>
    <t>Donacije</t>
  </si>
  <si>
    <t>EU PROJEKTI SVEUČILIŠTA U RIJECI (IZ EVIDENCIJSKIH PRIHODA)</t>
  </si>
  <si>
    <t>31</t>
  </si>
  <si>
    <t>Vlastiti prihodi</t>
  </si>
  <si>
    <t>REDOVNA DJELATNOST SVEUČILIŠTA U RIJECI (IZ EVIDENCIJSKIH PRIHODA)</t>
  </si>
  <si>
    <t>Mehanizam za oporavak i otpornost</t>
  </si>
  <si>
    <t>Fond solidarnosti Europske unije – potres</t>
  </si>
  <si>
    <t>32</t>
  </si>
  <si>
    <t>34</t>
  </si>
  <si>
    <t>37</t>
  </si>
  <si>
    <t>41</t>
  </si>
  <si>
    <t>42</t>
  </si>
  <si>
    <t>38</t>
  </si>
  <si>
    <t>45</t>
  </si>
  <si>
    <t>36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</si>
  <si>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</si>
  <si>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</si>
  <si>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</si>
  <si>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</si>
  <si>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</si>
  <si>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</si>
  <si>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</si>
  <si>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Pomoći dane u inozemstvo i unutar općeg proračuna</t>
  </si>
  <si>
    <t>Ostali rashodi</t>
  </si>
  <si>
    <t>52</t>
  </si>
  <si>
    <t>Rashodi za nabavu neproizvedene dugotrajne imovine</t>
  </si>
  <si>
    <t>61</t>
  </si>
  <si>
    <t>IZVRŠENJE
2022.</t>
  </si>
  <si>
    <t>TEKUĆI PLAN
2023.</t>
  </si>
  <si>
    <t xml:space="preserve">A679089 </t>
  </si>
  <si>
    <t xml:space="preserve">Plaće za redovan rad  </t>
  </si>
  <si>
    <t>Doprinosi za obvezno osiguranje  u slučaju nezaposlenosti</t>
  </si>
  <si>
    <t xml:space="preserve">A621181 </t>
  </si>
  <si>
    <t xml:space="preserve">       A679072</t>
  </si>
  <si>
    <t>'Rashodi za nabavu proizvedene dugotrajne imovine</t>
  </si>
  <si>
    <t>UKUPNO IZVORI</t>
  </si>
  <si>
    <t xml:space="preserve">UKUPNO AKTIVNOSTI </t>
  </si>
  <si>
    <t>REBALANS 2023.</t>
  </si>
  <si>
    <t>BROJČANA OZNAKA PRORAČUNSKOG KORISNIKA:   2160</t>
  </si>
  <si>
    <t xml:space="preserve">NAZIV PRORAČUNSKOG KORISNIKA:                    SVEUČILIŠTE U RIJECI GRAĐEVINSKI FAKULTET </t>
  </si>
  <si>
    <t xml:space="preserve">   Prihodi od nefin. imovine i nadoknade šteta s osnova osig.</t>
  </si>
  <si>
    <t>A679118</t>
  </si>
  <si>
    <t>PROJEKT PRAĆENJA GEOLOŠKIH HAZARDA I RIZIKA NAKON POTRESA U PETRINJI</t>
  </si>
  <si>
    <t xml:space="preserve">   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</si>
</sst>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8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medium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52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3" applyProtection="0">
      <alignment vertical="center"/>
    </xf>
    <xf numFmtId="4" fontId="12" fillId="21" borderId="3" applyNumberFormat="0" applyProtection="0">
      <alignment horizontal="left" vertical="center" indent="1"/>
    </xf>
    <xf numFmtId="4" fontId="12" fillId="22" borderId="3" applyNumberFormat="0" applyProtection="0">
      <alignment horizontal="right" vertical="center"/>
    </xf>
    <xf numFmtId="4" fontId="12" fillId="5" borderId="3" applyNumberFormat="0" applyProtection="0">
      <alignment horizontal="left" vertical="center" indent="1"/>
    </xf>
    <xf numFmtId="4" fontId="12" fillId="23" borderId="3" applyNumberFormat="0" applyProtection="0">
      <alignment vertical="center"/>
    </xf>
    <xf numFmtId="0" fontId="12" fillId="24" borderId="3" applyNumberFormat="0" applyProtection="0">
      <alignment horizontal="left" vertical="center" indent="1"/>
    </xf>
    <xf numFmtId="0" fontId="12" fillId="25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wrapText="1" indent="1"/>
    </xf>
    <xf numFmtId="0" fontId="12" fillId="26" borderId="3" applyNumberFormat="0" applyProtection="0">
      <alignment horizontal="left" vertical="center" indent="1"/>
    </xf>
    <xf numFmtId="4" fontId="12" fillId="0" borderId="3" applyNumberFormat="0" applyProtection="0">
      <alignment horizontal="right" vertical="center"/>
    </xf>
    <xf numFmtId="0" fontId="8" fillId="0" borderId="0"/>
  </cellStyleXfs>
  <cellXfs count="46">
    <xf numFmtId="0" fontId="0" fillId="0" borderId="0" xfId="0"/>
    <xf numFmtId="0" fontId="0" fillId="0" borderId="0" xfId="0" applyFill="1"/>
    <xf numFmtId="3" fontId="12" fillId="0" borderId="4" xfId="50" applyNumberFormat="1" applyFill="1" applyBorder="1">
      <alignment horizontal="right" vertical="center"/>
    </xf>
    <xf numFmtId="0" fontId="12" fillId="0" borderId="3" xfId="49" quotePrefix="1" applyFill="1" applyBorder="1">
      <alignment horizontal="left" vertical="center" indent="1"/>
    </xf>
    <xf numFmtId="3" fontId="12" fillId="0" borderId="3" xfId="50" applyNumberFormat="1" applyFill="1" applyBorder="1">
      <alignment horizontal="right" vertical="center"/>
    </xf>
    <xf numFmtId="3" fontId="0" fillId="0" borderId="0" xfId="0" applyNumberFormat="1" applyFill="1"/>
    <xf numFmtId="0" fontId="12" fillId="0" borderId="4" xfId="49" quotePrefix="1" applyFill="1" applyBorder="1">
      <alignment horizontal="left" vertical="center" indent="1"/>
    </xf>
    <xf numFmtId="0" fontId="13" fillId="29" borderId="5" xfId="0" quotePrefix="1" applyFont="1" applyFill="1" applyBorder="1" applyAlignment="1">
      <alignment horizontal="center" vertical="center" wrapText="1"/>
    </xf>
    <xf numFmtId="0" fontId="13" fillId="29" borderId="6" xfId="0" quotePrefix="1" applyFont="1" applyFill="1" applyBorder="1" applyAlignment="1">
      <alignment horizontal="center" vertical="center" wrapText="1"/>
    </xf>
    <xf numFmtId="3" fontId="13" fillId="29" borderId="6" xfId="0" quotePrefix="1" applyNumberFormat="1" applyFont="1" applyFill="1" applyBorder="1" applyAlignment="1">
      <alignment horizontal="center" vertical="center" wrapText="1"/>
    </xf>
    <xf numFmtId="0" fontId="12" fillId="0" borderId="7" xfId="49" quotePrefix="1" applyFill="1" applyBorder="1">
      <alignment horizontal="left" vertical="center" indent="1"/>
    </xf>
    <xf numFmtId="3" fontId="12" fillId="0" borderId="7" xfId="50" applyNumberFormat="1" applyFill="1" applyBorder="1">
      <alignment horizontal="right" vertical="center"/>
    </xf>
    <xf numFmtId="0" fontId="12" fillId="27" borderId="9" xfId="49" quotePrefix="1" applyFill="1" applyBorder="1">
      <alignment horizontal="left" vertical="center" indent="1"/>
    </xf>
    <xf numFmtId="3" fontId="12" fillId="27" borderId="9" xfId="50" applyNumberFormat="1" applyFill="1" applyBorder="1">
      <alignment horizontal="right" vertical="center"/>
    </xf>
    <xf numFmtId="0" fontId="12" fillId="28" borderId="9" xfId="49" quotePrefix="1" applyFill="1" applyBorder="1">
      <alignment horizontal="left" vertical="center" indent="1"/>
    </xf>
    <xf numFmtId="3" fontId="12" fillId="28" borderId="9" xfId="50" applyNumberFormat="1" applyFill="1" applyBorder="1">
      <alignment horizontal="right" vertical="center"/>
    </xf>
    <xf numFmtId="0" fontId="12" fillId="28" borderId="8" xfId="49" quotePrefix="1" applyFill="1" applyBorder="1" applyAlignment="1">
      <alignment horizontal="center" vertical="center"/>
    </xf>
    <xf numFmtId="0" fontId="12" fillId="27" borderId="8" xfId="49" quotePrefix="1" applyFill="1" applyBorder="1" applyAlignment="1">
      <alignment horizontal="center" vertical="center"/>
    </xf>
    <xf numFmtId="0" fontId="12" fillId="0" borderId="17" xfId="49" quotePrefix="1" applyFill="1" applyBorder="1">
      <alignment horizontal="left" vertical="center" indent="1"/>
    </xf>
    <xf numFmtId="3" fontId="12" fillId="0" borderId="17" xfId="50" applyNumberFormat="1" applyFill="1" applyBorder="1">
      <alignment horizontal="right" vertical="center"/>
    </xf>
    <xf numFmtId="0" fontId="13" fillId="30" borderId="10" xfId="0" quotePrefix="1" applyFont="1" applyFill="1" applyBorder="1" applyAlignment="1">
      <alignment horizontal="center" vertical="center" wrapText="1"/>
    </xf>
    <xf numFmtId="0" fontId="13" fillId="30" borderId="11" xfId="0" quotePrefix="1" applyFont="1" applyFill="1" applyBorder="1" applyAlignment="1">
      <alignment horizontal="center" vertical="center" wrapText="1"/>
    </xf>
    <xf numFmtId="0" fontId="13" fillId="3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14" fillId="27" borderId="12" xfId="49" quotePrefix="1" applyFont="1" applyFill="1" applyBorder="1" applyAlignment="1">
      <alignment horizontal="center" vertical="center"/>
    </xf>
    <xf numFmtId="0" fontId="14" fillId="27" borderId="13" xfId="49" quotePrefix="1" applyFont="1" applyFill="1" applyBorder="1" applyAlignment="1">
      <alignment horizontal="center" vertical="center"/>
    </xf>
    <xf numFmtId="0" fontId="14" fillId="27" borderId="14" xfId="49" quotePrefix="1" applyFont="1" applyFill="1" applyBorder="1" applyAlignment="1">
      <alignment horizontal="center" vertical="center"/>
    </xf>
    <xf numFmtId="0" fontId="12" fillId="29" borderId="8" xfId="49" quotePrefix="1" applyFill="1" applyBorder="1" applyAlignment="1">
      <alignment horizontal="center" vertical="center"/>
    </xf>
    <xf numFmtId="0" fontId="12" fillId="0" borderId="12" xfId="49" quotePrefix="1" applyFill="1" applyBorder="1" applyAlignment="1">
      <alignment horizontal="center" vertical="center"/>
    </xf>
    <xf numFmtId="0" fontId="12" fillId="0" borderId="13" xfId="49" quotePrefix="1" applyFill="1" applyBorder="1" applyAlignment="1">
      <alignment horizontal="center" vertical="center"/>
    </xf>
    <xf numFmtId="0" fontId="12" fillId="0" borderId="14" xfId="49" quotePrefix="1" applyFill="1" applyBorder="1" applyAlignment="1">
      <alignment horizontal="center" vertical="center"/>
    </xf>
    <xf numFmtId="0" fontId="12" fillId="0" borderId="16" xfId="49" quotePrefix="1" applyFill="1" applyBorder="1" applyAlignment="1">
      <alignment horizontal="center" vertical="center"/>
    </xf>
    <xf numFmtId="0" fontId="14" fillId="27" borderId="15" xfId="49" quotePrefix="1" applyFont="1" applyFill="1" applyBorder="1" applyAlignment="1">
      <alignment horizontal="center" vertical="center"/>
    </xf>
    <xf numFmtId="0" fontId="15" fillId="0" borderId="18" xfId="51" applyFont="1" applyBorder="1" applyAlignment="1">
      <alignment horizontal="left" vertical="center" wrapText="1"/>
    </xf>
    <xf numFmtId="0" fontId="12" fillId="28" borderId="19" xfId="49" quotePrefix="1" applyFill="1" applyBorder="1" applyAlignment="1">
      <alignment horizontal="center" vertical="center"/>
    </xf>
    <xf numFmtId="0" fontId="12" fillId="28" borderId="20" xfId="49" quotePrefix="1" applyFill="1" applyBorder="1">
      <alignment horizontal="left" vertical="center" indent="1"/>
    </xf>
    <xf numFmtId="3" fontId="12" fillId="28" borderId="20" xfId="50" applyNumberFormat="1" applyFill="1" applyBorder="1">
      <alignment horizontal="right" vertical="center"/>
    </xf>
    <xf numFmtId="0" fontId="12" fillId="0" borderId="18" xfId="49" quotePrefix="1" applyFill="1" applyBorder="1" applyAlignment="1">
      <alignment horizontal="center" vertical="center"/>
    </xf>
    <xf numFmtId="0" fontId="12" fillId="0" borderId="18" xfId="49" quotePrefix="1" applyFill="1" applyBorder="1">
      <alignment horizontal="left" vertical="center" indent="1"/>
    </xf>
    <xf numFmtId="3" fontId="12" fillId="0" borderId="18" xfId="50" applyNumberFormat="1" applyFill="1" applyBorder="1">
      <alignment horizontal="right" vertical="center"/>
    </xf>
    <xf numFmtId="0" fontId="12" fillId="0" borderId="21" xfId="49" quotePrefix="1" applyFill="1" applyBorder="1">
      <alignment horizontal="left" vertical="center" indent="1"/>
    </xf>
    <xf numFmtId="0" fontId="14" fillId="27" borderId="18" xfId="49" quotePrefix="1" applyFont="1" applyFill="1" applyBorder="1" applyAlignment="1">
      <alignment horizontal="center" vertical="center"/>
    </xf>
    <xf numFmtId="0" fontId="15" fillId="0" borderId="6" xfId="51" applyFont="1" applyBorder="1" applyAlignment="1">
      <alignment horizontal="left" vertical="center" wrapText="1"/>
    </xf>
    <xf numFmtId="0" fontId="0" fillId="0" borderId="0" xfId="0" applyFill="1" applyBorder="1"/>
    <xf numFmtId="0" fontId="12" fillId="31" borderId="15" xfId="49" quotePrefix="1" applyFill="1" applyBorder="1" applyAlignment="1">
      <alignment horizontal="center" vertical="center"/>
    </xf>
    <xf numFmtId="3" fontId="12" fillId="31" borderId="22" xfId="50" applyNumberFormat="1" applyFill="1" applyBorder="1">
      <alignment horizontal="right" vertical="center"/>
    </xf>
  </cellXfs>
  <cellStyles count="52">
    <cellStyle name="Normal" xfId="0" builtinId="0"/>
    <cellStyle name="Normal 2" xfId="3"/>
    <cellStyle name="Obično_List7" xfId="51"/>
    <cellStyle name="SAPBEXaggData" xfId="5"/>
    <cellStyle name="SAPBEXaggData 2" xfId="45"/>
    <cellStyle name="SAPBEXaggDataEmph" xfId="9"/>
    <cellStyle name="SAPBEXaggItem" xfId="10"/>
    <cellStyle name="SAPBEXaggItem 2" xfId="44"/>
    <cellStyle name="SAPBEXaggItemX" xfId="11"/>
    <cellStyle name="SAPBEXchaText" xfId="1"/>
    <cellStyle name="SAPBEXchaText 2" xfId="4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formats 2" xfId="43"/>
    <cellStyle name="SAPBEXheaderItem" xfId="25"/>
    <cellStyle name="SAPBEXheaderText" xfId="26"/>
    <cellStyle name="SAPBEXHLevel0" xfId="27"/>
    <cellStyle name="SAPBEXHLevel0 2" xfId="46"/>
    <cellStyle name="SAPBEXHLevel0X" xfId="28"/>
    <cellStyle name="SAPBEXHLevel1" xfId="4"/>
    <cellStyle name="SAPBEXHLevel1 2" xfId="47"/>
    <cellStyle name="SAPBEXHLevel1X" xfId="29"/>
    <cellStyle name="SAPBEXHLevel2" xfId="6"/>
    <cellStyle name="SAPBEXHLevel2 2" xfId="48"/>
    <cellStyle name="SAPBEXHLevel2X" xfId="30"/>
    <cellStyle name="SAPBEXHLevel3" xfId="7"/>
    <cellStyle name="SAPBEXHLevel3 2" xfId="49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8"/>
    <cellStyle name="SAPBEXstdData 2" xfId="50"/>
    <cellStyle name="SAPBEXstdDataEmph" xfId="37"/>
    <cellStyle name="SAPBEXstdItem" xfId="2"/>
    <cellStyle name="SAPBEXstdItem 2" xfId="42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pane xSplit="2" ySplit="2" topLeftCell="C44" activePane="bottomRight" state="frozen"/>
      <selection pane="topRight" activeCell="C1" sqref="C1"/>
      <selection pane="bottomLeft" activeCell="A3" sqref="A3"/>
      <selection pane="bottomRight" activeCell="I83" sqref="I83"/>
    </sheetView>
  </sheetViews>
  <sheetFormatPr defaultRowHeight="15" x14ac:dyDescent="0.25"/>
  <cols>
    <col min="1" max="1" width="17.28515625" style="23" customWidth="1"/>
    <col min="2" max="2" width="51.42578125" style="1" customWidth="1"/>
    <col min="3" max="5" width="13.28515625" style="1" customWidth="1"/>
    <col min="6" max="16384" width="9.140625" style="1"/>
  </cols>
  <sheetData>
    <row r="1" spans="1:8" ht="15.75" thickBot="1" x14ac:dyDescent="0.3"/>
    <row r="2" spans="1:8" ht="64.5" thickBot="1" x14ac:dyDescent="0.3">
      <c r="A2" s="20" t="s">
        <v>48</v>
      </c>
      <c r="B2" s="21" t="s">
        <v>49</v>
      </c>
      <c r="C2" s="21" t="s">
        <v>37</v>
      </c>
      <c r="D2" s="21" t="s">
        <v>38</v>
      </c>
      <c r="E2" s="22" t="s">
        <v>47</v>
      </c>
    </row>
    <row r="3" spans="1:8" ht="15.75" thickBot="1" x14ac:dyDescent="0.3">
      <c r="A3" s="7"/>
      <c r="B3" s="8" t="s">
        <v>45</v>
      </c>
      <c r="C3" s="9">
        <f>SUM(C4:C12)</f>
        <v>3357868</v>
      </c>
      <c r="D3" s="9">
        <f t="shared" ref="D3" si="0">SUM(D4:D12)</f>
        <v>3805232</v>
      </c>
      <c r="E3" s="9">
        <f>SUM(E4:E13)</f>
        <v>3666592</v>
      </c>
    </row>
    <row r="4" spans="1:8" x14ac:dyDescent="0.25">
      <c r="A4" s="24">
        <v>11</v>
      </c>
      <c r="B4" s="6" t="s">
        <v>0</v>
      </c>
      <c r="C4" s="2">
        <f>C15+C20+C35</f>
        <v>2367389</v>
      </c>
      <c r="D4" s="2">
        <v>2763951</v>
      </c>
      <c r="E4" s="2">
        <v>2693802</v>
      </c>
    </row>
    <row r="5" spans="1:8" x14ac:dyDescent="0.25">
      <c r="A5" s="25">
        <v>31</v>
      </c>
      <c r="B5" s="3" t="s">
        <v>13</v>
      </c>
      <c r="C5" s="4">
        <f>C60</f>
        <v>188746</v>
      </c>
      <c r="D5" s="4">
        <v>266000</v>
      </c>
      <c r="E5" s="4">
        <v>172686</v>
      </c>
    </row>
    <row r="6" spans="1:8" x14ac:dyDescent="0.25">
      <c r="A6" s="25">
        <v>43</v>
      </c>
      <c r="B6" s="3" t="s">
        <v>7</v>
      </c>
      <c r="C6" s="4">
        <f>C68</f>
        <v>352133</v>
      </c>
      <c r="D6" s="4">
        <v>409578</v>
      </c>
      <c r="E6" s="4">
        <v>408993</v>
      </c>
    </row>
    <row r="7" spans="1:8" x14ac:dyDescent="0.25">
      <c r="A7" s="25">
        <v>51</v>
      </c>
      <c r="B7" s="3" t="s">
        <v>8</v>
      </c>
      <c r="C7" s="4">
        <f>C41</f>
        <v>56320</v>
      </c>
      <c r="D7" s="4">
        <v>41457</v>
      </c>
      <c r="E7" s="4">
        <v>35516</v>
      </c>
    </row>
    <row r="8" spans="1:8" x14ac:dyDescent="0.25">
      <c r="A8" s="25">
        <v>52</v>
      </c>
      <c r="B8" s="3" t="s">
        <v>9</v>
      </c>
      <c r="C8" s="4">
        <f>C51+C77</f>
        <v>337069</v>
      </c>
      <c r="D8" s="4">
        <v>254963</v>
      </c>
      <c r="E8" s="4">
        <v>300114</v>
      </c>
    </row>
    <row r="9" spans="1:8" x14ac:dyDescent="0.25">
      <c r="A9" s="25">
        <v>61</v>
      </c>
      <c r="B9" s="3" t="s">
        <v>10</v>
      </c>
      <c r="C9" s="4">
        <f>C87+C55</f>
        <v>56211</v>
      </c>
      <c r="D9" s="4">
        <v>69283</v>
      </c>
      <c r="E9" s="4">
        <v>55323</v>
      </c>
    </row>
    <row r="10" spans="1:8" x14ac:dyDescent="0.25">
      <c r="A10" s="25">
        <v>581</v>
      </c>
      <c r="B10" s="3" t="s">
        <v>15</v>
      </c>
      <c r="C10" s="4"/>
      <c r="D10" s="4"/>
      <c r="E10" s="4"/>
    </row>
    <row r="11" spans="1:8" x14ac:dyDescent="0.25">
      <c r="A11" s="26">
        <v>5761</v>
      </c>
      <c r="B11" s="3" t="s">
        <v>16</v>
      </c>
      <c r="C11" s="4"/>
      <c r="D11" s="4"/>
      <c r="E11" s="4"/>
    </row>
    <row r="12" spans="1:8" x14ac:dyDescent="0.25">
      <c r="A12" s="41">
        <v>563</v>
      </c>
      <c r="B12" s="40" t="s">
        <v>16</v>
      </c>
      <c r="C12" s="4"/>
      <c r="D12" s="4"/>
      <c r="E12" s="4"/>
    </row>
    <row r="13" spans="1:8" ht="15.75" thickBot="1" x14ac:dyDescent="0.3">
      <c r="A13" s="32">
        <v>71</v>
      </c>
      <c r="B13" s="33" t="s">
        <v>50</v>
      </c>
      <c r="C13" s="4"/>
      <c r="D13" s="4"/>
      <c r="E13" s="4">
        <v>158</v>
      </c>
    </row>
    <row r="14" spans="1:8" ht="15.75" thickBot="1" x14ac:dyDescent="0.3">
      <c r="A14" s="27"/>
      <c r="B14" s="8" t="s">
        <v>46</v>
      </c>
      <c r="C14" s="9">
        <f>C15+C20+C30+C35+C40+C59</f>
        <v>3357868</v>
      </c>
      <c r="D14" s="9">
        <f t="shared" ref="D14" si="1">D15+D20+D30+D35+D40+D59</f>
        <v>3805232</v>
      </c>
      <c r="E14" s="9">
        <f>E15+E20+E30+E35+E40+E59</f>
        <v>3666592</v>
      </c>
    </row>
    <row r="15" spans="1:8" ht="15.75" thickBot="1" x14ac:dyDescent="0.3">
      <c r="A15" s="16" t="s">
        <v>1</v>
      </c>
      <c r="B15" s="14" t="s">
        <v>2</v>
      </c>
      <c r="C15" s="15">
        <f>C16</f>
        <v>2152380</v>
      </c>
      <c r="D15" s="15">
        <f t="shared" ref="D15:E15" si="2">D16</f>
        <v>2506260</v>
      </c>
      <c r="E15" s="15">
        <f t="shared" si="2"/>
        <v>2437729</v>
      </c>
    </row>
    <row r="16" spans="1:8" ht="15.75" thickBot="1" x14ac:dyDescent="0.3">
      <c r="A16" s="17" t="s">
        <v>25</v>
      </c>
      <c r="B16" s="12" t="s">
        <v>0</v>
      </c>
      <c r="C16" s="13">
        <f>SUM(C17:C19)</f>
        <v>2152380</v>
      </c>
      <c r="D16" s="13">
        <f t="shared" ref="D16:E16" si="3">SUM(D17:D19)</f>
        <v>2506260</v>
      </c>
      <c r="E16" s="13">
        <f t="shared" si="3"/>
        <v>2437729</v>
      </c>
      <c r="H16" s="5"/>
    </row>
    <row r="17" spans="1:5" x14ac:dyDescent="0.25">
      <c r="A17" s="28" t="s">
        <v>12</v>
      </c>
      <c r="B17" s="6" t="s">
        <v>27</v>
      </c>
      <c r="C17" s="2">
        <v>2112116</v>
      </c>
      <c r="D17" s="2">
        <v>2457612</v>
      </c>
      <c r="E17" s="2">
        <v>2392636</v>
      </c>
    </row>
    <row r="18" spans="1:5" x14ac:dyDescent="0.25">
      <c r="A18" s="29" t="s">
        <v>17</v>
      </c>
      <c r="B18" s="3" t="s">
        <v>26</v>
      </c>
      <c r="C18" s="4">
        <v>40264</v>
      </c>
      <c r="D18" s="4">
        <v>48648</v>
      </c>
      <c r="E18" s="4">
        <v>45093</v>
      </c>
    </row>
    <row r="19" spans="1:5" ht="15.75" thickBot="1" x14ac:dyDescent="0.3">
      <c r="A19" s="30" t="s">
        <v>22</v>
      </c>
      <c r="B19" s="10" t="s">
        <v>33</v>
      </c>
      <c r="C19" s="11"/>
      <c r="D19" s="11"/>
      <c r="E19" s="11"/>
    </row>
    <row r="20" spans="1:5" ht="15.75" thickBot="1" x14ac:dyDescent="0.3">
      <c r="A20" s="16" t="s">
        <v>4</v>
      </c>
      <c r="B20" s="14" t="s">
        <v>5</v>
      </c>
      <c r="C20" s="15">
        <f>C21</f>
        <v>204322</v>
      </c>
      <c r="D20" s="15">
        <f t="shared" ref="D20:E20" si="4">D21</f>
        <v>228896</v>
      </c>
      <c r="E20" s="15">
        <f t="shared" si="4"/>
        <v>178189</v>
      </c>
    </row>
    <row r="21" spans="1:5" ht="15.75" thickBot="1" x14ac:dyDescent="0.3">
      <c r="A21" s="17" t="s">
        <v>25</v>
      </c>
      <c r="B21" s="12" t="s">
        <v>0</v>
      </c>
      <c r="C21" s="13">
        <f>SUM(C22:C29)</f>
        <v>204322</v>
      </c>
      <c r="D21" s="13">
        <f t="shared" ref="D21:E21" si="5">SUM(D22:D29)</f>
        <v>228896</v>
      </c>
      <c r="E21" s="13">
        <f t="shared" si="5"/>
        <v>178189</v>
      </c>
    </row>
    <row r="22" spans="1:5" x14ac:dyDescent="0.25">
      <c r="A22" s="28" t="s">
        <v>12</v>
      </c>
      <c r="B22" s="6" t="s">
        <v>27</v>
      </c>
      <c r="C22" s="2">
        <v>0</v>
      </c>
      <c r="D22" s="2">
        <v>0</v>
      </c>
      <c r="E22" s="2"/>
    </row>
    <row r="23" spans="1:5" x14ac:dyDescent="0.25">
      <c r="A23" s="29" t="s">
        <v>17</v>
      </c>
      <c r="B23" s="3" t="s">
        <v>26</v>
      </c>
      <c r="C23" s="4">
        <v>189876</v>
      </c>
      <c r="D23" s="4">
        <v>214046</v>
      </c>
      <c r="E23" s="4">
        <v>174393</v>
      </c>
    </row>
    <row r="24" spans="1:5" x14ac:dyDescent="0.25">
      <c r="A24" s="29" t="s">
        <v>18</v>
      </c>
      <c r="B24" s="3" t="s">
        <v>28</v>
      </c>
      <c r="C24" s="4">
        <v>1143</v>
      </c>
      <c r="D24" s="4">
        <v>877</v>
      </c>
      <c r="E24" s="4">
        <v>877</v>
      </c>
    </row>
    <row r="25" spans="1:5" x14ac:dyDescent="0.25">
      <c r="A25" s="29" t="s">
        <v>19</v>
      </c>
      <c r="B25" s="3" t="s">
        <v>29</v>
      </c>
      <c r="C25" s="4"/>
      <c r="D25" s="4">
        <v>0</v>
      </c>
      <c r="E25" s="4"/>
    </row>
    <row r="26" spans="1:5" x14ac:dyDescent="0.25">
      <c r="A26" s="29" t="s">
        <v>22</v>
      </c>
      <c r="B26" s="3" t="s">
        <v>33</v>
      </c>
      <c r="C26" s="4">
        <v>0</v>
      </c>
      <c r="D26" s="4">
        <v>0</v>
      </c>
      <c r="E26" s="4"/>
    </row>
    <row r="27" spans="1:5" x14ac:dyDescent="0.25">
      <c r="A27" s="29" t="s">
        <v>20</v>
      </c>
      <c r="B27" s="3" t="s">
        <v>35</v>
      </c>
      <c r="C27" s="4">
        <v>369</v>
      </c>
      <c r="D27" s="4">
        <v>4128</v>
      </c>
      <c r="E27" s="4">
        <v>1482</v>
      </c>
    </row>
    <row r="28" spans="1:5" x14ac:dyDescent="0.25">
      <c r="A28" s="29" t="s">
        <v>21</v>
      </c>
      <c r="B28" s="3" t="s">
        <v>30</v>
      </c>
      <c r="C28" s="4">
        <v>12934</v>
      </c>
      <c r="D28" s="4">
        <v>9845</v>
      </c>
      <c r="E28" s="4">
        <v>1437</v>
      </c>
    </row>
    <row r="29" spans="1:5" ht="15.75" thickBot="1" x14ac:dyDescent="0.3">
      <c r="A29" s="30" t="s">
        <v>23</v>
      </c>
      <c r="B29" s="10" t="s">
        <v>31</v>
      </c>
      <c r="C29" s="11">
        <v>0</v>
      </c>
      <c r="D29" s="11">
        <v>0</v>
      </c>
      <c r="E29" s="11">
        <v>0</v>
      </c>
    </row>
    <row r="30" spans="1:5" ht="15.75" thickBot="1" x14ac:dyDescent="0.3">
      <c r="A30" s="16" t="s">
        <v>51</v>
      </c>
      <c r="B30" s="14" t="s">
        <v>52</v>
      </c>
      <c r="C30" s="15">
        <f>SUM(C32)</f>
        <v>0</v>
      </c>
      <c r="D30" s="15">
        <f t="shared" ref="D30" si="6">SUM(D32)</f>
        <v>0</v>
      </c>
      <c r="E30" s="15">
        <f>SUM(E31)</f>
        <v>40590</v>
      </c>
    </row>
    <row r="31" spans="1:5" ht="15.75" thickBot="1" x14ac:dyDescent="0.3">
      <c r="A31" s="17" t="s">
        <v>25</v>
      </c>
      <c r="B31" s="12" t="s">
        <v>0</v>
      </c>
      <c r="C31" s="13">
        <f>C32</f>
        <v>0</v>
      </c>
      <c r="D31" s="13">
        <f t="shared" ref="D31" si="7">D32</f>
        <v>0</v>
      </c>
      <c r="E31" s="13">
        <f>E32+E33</f>
        <v>40590</v>
      </c>
    </row>
    <row r="32" spans="1:5" x14ac:dyDescent="0.25">
      <c r="A32" s="37" t="s">
        <v>17</v>
      </c>
      <c r="B32" s="38" t="s">
        <v>26</v>
      </c>
      <c r="C32" s="39"/>
      <c r="D32" s="39"/>
      <c r="E32" s="39">
        <v>35871</v>
      </c>
    </row>
    <row r="33" spans="1:5" x14ac:dyDescent="0.25">
      <c r="A33" s="29" t="s">
        <v>21</v>
      </c>
      <c r="B33" s="3" t="s">
        <v>30</v>
      </c>
      <c r="C33" s="39"/>
      <c r="D33" s="39"/>
      <c r="E33" s="39">
        <v>4719</v>
      </c>
    </row>
    <row r="34" spans="1:5" x14ac:dyDescent="0.25">
      <c r="A34" s="37"/>
      <c r="B34" s="38"/>
      <c r="C34" s="39"/>
      <c r="D34" s="39"/>
      <c r="E34" s="39"/>
    </row>
    <row r="35" spans="1:5" ht="15.75" thickBot="1" x14ac:dyDescent="0.3">
      <c r="A35" s="34" t="s">
        <v>42</v>
      </c>
      <c r="B35" s="35" t="s">
        <v>3</v>
      </c>
      <c r="C35" s="36">
        <f>SUM(C37:C39)</f>
        <v>10687</v>
      </c>
      <c r="D35" s="36">
        <f t="shared" ref="D35:E35" si="8">SUM(D37:D39)</f>
        <v>28795</v>
      </c>
      <c r="E35" s="36">
        <f t="shared" si="8"/>
        <v>37294</v>
      </c>
    </row>
    <row r="36" spans="1:5" ht="15.75" thickBot="1" x14ac:dyDescent="0.3">
      <c r="A36" s="17" t="s">
        <v>25</v>
      </c>
      <c r="B36" s="12" t="s">
        <v>0</v>
      </c>
      <c r="C36" s="13">
        <f>SUM(C37:C39)</f>
        <v>10687</v>
      </c>
      <c r="D36" s="13">
        <f t="shared" ref="D36:E36" si="9">SUM(D37:D39)</f>
        <v>28795</v>
      </c>
      <c r="E36" s="13">
        <f t="shared" si="9"/>
        <v>37294</v>
      </c>
    </row>
    <row r="37" spans="1:5" x14ac:dyDescent="0.25">
      <c r="A37" s="28">
        <v>31</v>
      </c>
      <c r="B37" s="6" t="s">
        <v>40</v>
      </c>
      <c r="C37" s="2">
        <v>6535</v>
      </c>
      <c r="D37" s="2">
        <v>18134</v>
      </c>
      <c r="E37" s="2">
        <v>22346</v>
      </c>
    </row>
    <row r="38" spans="1:5" x14ac:dyDescent="0.25">
      <c r="A38" s="29">
        <v>32</v>
      </c>
      <c r="B38" s="3" t="s">
        <v>26</v>
      </c>
      <c r="C38" s="4">
        <v>4152</v>
      </c>
      <c r="D38" s="4">
        <v>4534</v>
      </c>
      <c r="E38" s="4">
        <v>7343</v>
      </c>
    </row>
    <row r="39" spans="1:5" ht="15.75" thickBot="1" x14ac:dyDescent="0.3">
      <c r="A39" s="30">
        <v>34</v>
      </c>
      <c r="B39" s="10" t="s">
        <v>41</v>
      </c>
      <c r="C39" s="11"/>
      <c r="D39" s="11">
        <v>6127</v>
      </c>
      <c r="E39" s="11">
        <v>7605</v>
      </c>
    </row>
    <row r="40" spans="1:5" ht="15.75" thickBot="1" x14ac:dyDescent="0.3">
      <c r="A40" s="16" t="s">
        <v>43</v>
      </c>
      <c r="B40" s="14" t="s">
        <v>11</v>
      </c>
      <c r="C40" s="15">
        <f>C41+C46+C51+C55</f>
        <v>171331</v>
      </c>
      <c r="D40" s="15">
        <f t="shared" ref="D40" si="10">D41+D46+D51+D55</f>
        <v>173689</v>
      </c>
      <c r="E40" s="15">
        <f>E41+E46+E51+E55</f>
        <v>161818</v>
      </c>
    </row>
    <row r="41" spans="1:5" ht="15.75" thickBot="1" x14ac:dyDescent="0.3">
      <c r="A41" s="17">
        <v>51</v>
      </c>
      <c r="B41" s="12" t="s">
        <v>8</v>
      </c>
      <c r="C41" s="13">
        <f>SUM(C42:C45)</f>
        <v>56320</v>
      </c>
      <c r="D41" s="13">
        <f t="shared" ref="D41" si="11">SUM(D42:D45)</f>
        <v>41457</v>
      </c>
      <c r="E41" s="13">
        <f>SUM(E42:E45)</f>
        <v>35516</v>
      </c>
    </row>
    <row r="42" spans="1:5" x14ac:dyDescent="0.25">
      <c r="A42" s="28">
        <v>31</v>
      </c>
      <c r="B42" s="6" t="s">
        <v>27</v>
      </c>
      <c r="C42" s="2">
        <v>43951</v>
      </c>
      <c r="D42" s="2">
        <v>26795</v>
      </c>
      <c r="E42" s="2">
        <v>18504</v>
      </c>
    </row>
    <row r="43" spans="1:5" x14ac:dyDescent="0.25">
      <c r="A43" s="29">
        <v>32</v>
      </c>
      <c r="B43" s="3" t="s">
        <v>26</v>
      </c>
      <c r="C43" s="4">
        <v>8548</v>
      </c>
      <c r="D43" s="4">
        <v>8339</v>
      </c>
      <c r="E43" s="4">
        <v>10689</v>
      </c>
    </row>
    <row r="44" spans="1:5" x14ac:dyDescent="0.25">
      <c r="A44" s="30">
        <v>37</v>
      </c>
      <c r="B44" s="3" t="s">
        <v>29</v>
      </c>
      <c r="C44" s="11">
        <v>2031</v>
      </c>
      <c r="D44" s="11"/>
      <c r="E44" s="11"/>
    </row>
    <row r="45" spans="1:5" ht="15.75" thickBot="1" x14ac:dyDescent="0.3">
      <c r="A45" s="30">
        <v>42</v>
      </c>
      <c r="B45" s="10" t="s">
        <v>30</v>
      </c>
      <c r="C45" s="11">
        <v>1790</v>
      </c>
      <c r="D45" s="11">
        <v>6323</v>
      </c>
      <c r="E45" s="11">
        <v>6323</v>
      </c>
    </row>
    <row r="46" spans="1:5" ht="15.75" thickBot="1" x14ac:dyDescent="0.3">
      <c r="A46" s="17">
        <v>43</v>
      </c>
      <c r="B46" s="12" t="s">
        <v>7</v>
      </c>
      <c r="C46" s="13">
        <f>SUM(C47:C50)</f>
        <v>0</v>
      </c>
      <c r="D46" s="13">
        <f t="shared" ref="D46" si="12">SUM(D47:D50)</f>
        <v>0</v>
      </c>
      <c r="E46" s="13">
        <f>SUM(E47:E50)</f>
        <v>57875</v>
      </c>
    </row>
    <row r="47" spans="1:5" x14ac:dyDescent="0.25">
      <c r="A47" s="28">
        <v>31</v>
      </c>
      <c r="B47" s="6" t="s">
        <v>27</v>
      </c>
      <c r="C47" s="2"/>
      <c r="D47" s="2"/>
      <c r="E47" s="2">
        <v>39714</v>
      </c>
    </row>
    <row r="48" spans="1:5" x14ac:dyDescent="0.25">
      <c r="A48" s="29">
        <v>32</v>
      </c>
      <c r="B48" s="3" t="s">
        <v>26</v>
      </c>
      <c r="C48" s="4"/>
      <c r="D48" s="4"/>
      <c r="E48" s="4">
        <v>18161</v>
      </c>
    </row>
    <row r="49" spans="1:11" x14ac:dyDescent="0.25">
      <c r="A49" s="30">
        <v>37</v>
      </c>
      <c r="B49" s="3" t="s">
        <v>29</v>
      </c>
      <c r="C49" s="11"/>
      <c r="D49" s="11"/>
      <c r="E49" s="11"/>
    </row>
    <row r="50" spans="1:11" ht="15.75" thickBot="1" x14ac:dyDescent="0.3">
      <c r="A50" s="30">
        <v>42</v>
      </c>
      <c r="B50" s="10" t="s">
        <v>30</v>
      </c>
      <c r="C50" s="11"/>
      <c r="D50" s="11"/>
      <c r="E50" s="11"/>
    </row>
    <row r="51" spans="1:11" ht="15.75" thickBot="1" x14ac:dyDescent="0.3">
      <c r="A51" s="17">
        <v>52</v>
      </c>
      <c r="B51" s="12" t="s">
        <v>9</v>
      </c>
      <c r="C51" s="13">
        <f>SUM(C52:C54)</f>
        <v>62738</v>
      </c>
      <c r="D51" s="13">
        <f t="shared" ref="D51" si="13">SUM(D52:D54)</f>
        <v>62949</v>
      </c>
      <c r="E51" s="13">
        <f>SUM(E52:E54)</f>
        <v>28350</v>
      </c>
    </row>
    <row r="52" spans="1:11" x14ac:dyDescent="0.25">
      <c r="A52" s="28">
        <v>31</v>
      </c>
      <c r="B52" s="6" t="s">
        <v>27</v>
      </c>
      <c r="C52" s="2">
        <v>39787</v>
      </c>
      <c r="D52" s="2">
        <v>48097</v>
      </c>
      <c r="E52" s="2">
        <v>5108</v>
      </c>
    </row>
    <row r="53" spans="1:11" x14ac:dyDescent="0.25">
      <c r="A53" s="29">
        <v>32</v>
      </c>
      <c r="B53" s="3" t="s">
        <v>26</v>
      </c>
      <c r="C53" s="4">
        <v>22951</v>
      </c>
      <c r="D53" s="4">
        <v>14852</v>
      </c>
      <c r="E53" s="4">
        <v>22874</v>
      </c>
    </row>
    <row r="54" spans="1:11" ht="15.75" thickBot="1" x14ac:dyDescent="0.3">
      <c r="A54" s="30">
        <v>42</v>
      </c>
      <c r="B54" s="10" t="s">
        <v>30</v>
      </c>
      <c r="C54" s="11"/>
      <c r="D54" s="11"/>
      <c r="E54" s="11">
        <v>368</v>
      </c>
    </row>
    <row r="55" spans="1:11" ht="15.75" thickBot="1" x14ac:dyDescent="0.3">
      <c r="A55" s="17" t="s">
        <v>36</v>
      </c>
      <c r="B55" s="12" t="s">
        <v>10</v>
      </c>
      <c r="C55" s="13">
        <f>SUM(C56:C58)</f>
        <v>52273</v>
      </c>
      <c r="D55" s="13">
        <f>SUM(D56:D58)</f>
        <v>69283</v>
      </c>
      <c r="E55" s="13">
        <f>SUM(E56:E58)</f>
        <v>40077</v>
      </c>
    </row>
    <row r="56" spans="1:11" x14ac:dyDescent="0.25">
      <c r="A56" s="28" t="s">
        <v>12</v>
      </c>
      <c r="B56" s="6" t="s">
        <v>27</v>
      </c>
      <c r="C56" s="2">
        <v>36048</v>
      </c>
      <c r="D56" s="2">
        <v>48400</v>
      </c>
      <c r="E56" s="2">
        <v>32108</v>
      </c>
    </row>
    <row r="57" spans="1:11" x14ac:dyDescent="0.25">
      <c r="A57" s="29" t="s">
        <v>17</v>
      </c>
      <c r="B57" s="3" t="s">
        <v>26</v>
      </c>
      <c r="C57" s="4">
        <v>16225</v>
      </c>
      <c r="D57" s="4">
        <v>20883</v>
      </c>
      <c r="E57" s="4">
        <v>7969</v>
      </c>
    </row>
    <row r="58" spans="1:11" ht="15.75" thickBot="1" x14ac:dyDescent="0.3">
      <c r="A58" s="29" t="s">
        <v>21</v>
      </c>
      <c r="B58" s="3" t="s">
        <v>30</v>
      </c>
      <c r="C58" s="4">
        <v>0</v>
      </c>
      <c r="D58" s="4"/>
      <c r="E58" s="4"/>
    </row>
    <row r="59" spans="1:11" ht="15.75" thickBot="1" x14ac:dyDescent="0.3">
      <c r="A59" s="16" t="s">
        <v>39</v>
      </c>
      <c r="B59" s="14" t="s">
        <v>14</v>
      </c>
      <c r="C59" s="15">
        <f>C60+C68+C77+C87</f>
        <v>819148</v>
      </c>
      <c r="D59" s="15">
        <f t="shared" ref="D59" si="14">D60+D68+D77+D87</f>
        <v>867592</v>
      </c>
      <c r="E59" s="15">
        <f>E60+E68+E77+E87+E90</f>
        <v>810972</v>
      </c>
      <c r="K59" s="5"/>
    </row>
    <row r="60" spans="1:11" ht="15.75" thickBot="1" x14ac:dyDescent="0.3">
      <c r="A60" s="17" t="s">
        <v>12</v>
      </c>
      <c r="B60" s="12" t="s">
        <v>13</v>
      </c>
      <c r="C60" s="13">
        <f>SUM(C61:C67)</f>
        <v>188746</v>
      </c>
      <c r="D60" s="13">
        <f t="shared" ref="D60:E60" si="15">SUM(D61:D67)</f>
        <v>266000</v>
      </c>
      <c r="E60" s="13">
        <f t="shared" si="15"/>
        <v>172686</v>
      </c>
      <c r="H60" s="5"/>
    </row>
    <row r="61" spans="1:11" x14ac:dyDescent="0.25">
      <c r="A61" s="28" t="s">
        <v>12</v>
      </c>
      <c r="B61" s="6" t="s">
        <v>27</v>
      </c>
      <c r="C61" s="2">
        <v>48069</v>
      </c>
      <c r="D61" s="2">
        <v>69812</v>
      </c>
      <c r="E61" s="2">
        <v>30049</v>
      </c>
    </row>
    <row r="62" spans="1:11" x14ac:dyDescent="0.25">
      <c r="A62" s="29" t="s">
        <v>17</v>
      </c>
      <c r="B62" s="3" t="s">
        <v>26</v>
      </c>
      <c r="C62" s="4">
        <v>120720</v>
      </c>
      <c r="D62" s="4">
        <v>180245</v>
      </c>
      <c r="E62" s="4">
        <v>122664</v>
      </c>
    </row>
    <row r="63" spans="1:11" x14ac:dyDescent="0.25">
      <c r="A63" s="29" t="s">
        <v>18</v>
      </c>
      <c r="B63" s="3" t="s">
        <v>28</v>
      </c>
      <c r="C63" s="4">
        <v>34</v>
      </c>
      <c r="D63" s="4"/>
      <c r="E63" s="4">
        <v>106</v>
      </c>
    </row>
    <row r="64" spans="1:11" x14ac:dyDescent="0.25">
      <c r="A64" s="29">
        <v>36</v>
      </c>
      <c r="B64" s="3" t="s">
        <v>32</v>
      </c>
      <c r="C64" s="4">
        <v>5210</v>
      </c>
      <c r="D64" s="4">
        <v>7980</v>
      </c>
      <c r="E64" s="4">
        <v>7798</v>
      </c>
    </row>
    <row r="65" spans="1:5" x14ac:dyDescent="0.25">
      <c r="A65" s="30">
        <v>37</v>
      </c>
      <c r="B65" s="3" t="s">
        <v>29</v>
      </c>
      <c r="C65" s="11">
        <v>5349</v>
      </c>
      <c r="D65" s="11"/>
      <c r="E65" s="11"/>
    </row>
    <row r="66" spans="1:5" x14ac:dyDescent="0.25">
      <c r="A66" s="30">
        <v>41</v>
      </c>
      <c r="B66" s="3" t="s">
        <v>35</v>
      </c>
      <c r="C66" s="11">
        <v>2707</v>
      </c>
      <c r="D66" s="11">
        <v>2654</v>
      </c>
      <c r="E66" s="11">
        <v>4236</v>
      </c>
    </row>
    <row r="67" spans="1:5" ht="15.75" thickBot="1" x14ac:dyDescent="0.3">
      <c r="A67" s="30">
        <v>42</v>
      </c>
      <c r="B67" s="10" t="s">
        <v>44</v>
      </c>
      <c r="C67" s="11">
        <v>6657</v>
      </c>
      <c r="D67" s="11">
        <v>5309</v>
      </c>
      <c r="E67" s="11">
        <v>7833</v>
      </c>
    </row>
    <row r="68" spans="1:5" ht="15.75" thickBot="1" x14ac:dyDescent="0.3">
      <c r="A68" s="17" t="s">
        <v>6</v>
      </c>
      <c r="B68" s="12" t="s">
        <v>7</v>
      </c>
      <c r="C68" s="13">
        <f>SUM(C69:C76)</f>
        <v>352133</v>
      </c>
      <c r="D68" s="13">
        <f t="shared" ref="D68" si="16">SUM(D69:D76)</f>
        <v>409578</v>
      </c>
      <c r="E68" s="13">
        <f>SUM(E69:E76)</f>
        <v>351118</v>
      </c>
    </row>
    <row r="69" spans="1:5" x14ac:dyDescent="0.25">
      <c r="A69" s="28" t="s">
        <v>12</v>
      </c>
      <c r="B69" s="6" t="s">
        <v>27</v>
      </c>
      <c r="C69" s="2">
        <v>73245</v>
      </c>
      <c r="D69" s="2">
        <v>62546</v>
      </c>
      <c r="E69" s="2">
        <v>47697</v>
      </c>
    </row>
    <row r="70" spans="1:5" x14ac:dyDescent="0.25">
      <c r="A70" s="29" t="s">
        <v>17</v>
      </c>
      <c r="B70" s="3" t="s">
        <v>26</v>
      </c>
      <c r="C70" s="4">
        <v>233405</v>
      </c>
      <c r="D70" s="4">
        <v>311162</v>
      </c>
      <c r="E70" s="4">
        <v>240815</v>
      </c>
    </row>
    <row r="71" spans="1:5" x14ac:dyDescent="0.25">
      <c r="A71" s="29" t="s">
        <v>18</v>
      </c>
      <c r="B71" s="3" t="s">
        <v>28</v>
      </c>
      <c r="C71" s="4">
        <v>2171</v>
      </c>
      <c r="D71" s="4">
        <v>1062</v>
      </c>
      <c r="E71" s="4">
        <v>1663</v>
      </c>
    </row>
    <row r="72" spans="1:5" x14ac:dyDescent="0.25">
      <c r="A72" s="29">
        <v>36</v>
      </c>
      <c r="B72" s="3" t="s">
        <v>32</v>
      </c>
      <c r="C72" s="4">
        <v>10283</v>
      </c>
      <c r="D72" s="4">
        <v>11500</v>
      </c>
      <c r="E72" s="4">
        <v>13257</v>
      </c>
    </row>
    <row r="73" spans="1:5" x14ac:dyDescent="0.25">
      <c r="A73" s="29" t="s">
        <v>19</v>
      </c>
      <c r="B73" s="3" t="s">
        <v>29</v>
      </c>
      <c r="C73" s="4">
        <v>5309</v>
      </c>
      <c r="D73" s="4">
        <v>0</v>
      </c>
      <c r="E73" s="4">
        <v>0</v>
      </c>
    </row>
    <row r="74" spans="1:5" x14ac:dyDescent="0.25">
      <c r="A74" s="30">
        <v>38</v>
      </c>
      <c r="B74" s="10" t="s">
        <v>33</v>
      </c>
      <c r="C74" s="11">
        <v>1261</v>
      </c>
      <c r="D74" s="11">
        <v>0</v>
      </c>
      <c r="E74" s="11">
        <v>1265</v>
      </c>
    </row>
    <row r="75" spans="1:5" x14ac:dyDescent="0.25">
      <c r="A75" s="30">
        <v>41</v>
      </c>
      <c r="B75" s="3" t="s">
        <v>35</v>
      </c>
      <c r="C75" s="11"/>
      <c r="D75" s="11"/>
      <c r="E75" s="11">
        <v>2238</v>
      </c>
    </row>
    <row r="76" spans="1:5" ht="15.75" thickBot="1" x14ac:dyDescent="0.3">
      <c r="A76" s="30" t="s">
        <v>21</v>
      </c>
      <c r="B76" s="10" t="s">
        <v>30</v>
      </c>
      <c r="C76" s="11">
        <v>26459</v>
      </c>
      <c r="D76" s="11">
        <v>23308</v>
      </c>
      <c r="E76" s="11">
        <v>44183</v>
      </c>
    </row>
    <row r="77" spans="1:5" ht="15.75" thickBot="1" x14ac:dyDescent="0.3">
      <c r="A77" s="17" t="s">
        <v>34</v>
      </c>
      <c r="B77" s="12" t="s">
        <v>9</v>
      </c>
      <c r="C77" s="13">
        <f>SUM(C78:C86)</f>
        <v>274331</v>
      </c>
      <c r="D77" s="13">
        <f t="shared" ref="D77:E77" si="17">SUM(D78:D86)</f>
        <v>192014</v>
      </c>
      <c r="E77" s="13">
        <f t="shared" si="17"/>
        <v>271764</v>
      </c>
    </row>
    <row r="78" spans="1:5" x14ac:dyDescent="0.25">
      <c r="A78" s="28" t="s">
        <v>12</v>
      </c>
      <c r="B78" s="6" t="s">
        <v>27</v>
      </c>
      <c r="C78" s="2">
        <v>162157</v>
      </c>
      <c r="D78" s="2">
        <v>140587</v>
      </c>
      <c r="E78" s="2">
        <v>177698</v>
      </c>
    </row>
    <row r="79" spans="1:5" x14ac:dyDescent="0.25">
      <c r="A79" s="29" t="s">
        <v>17</v>
      </c>
      <c r="B79" s="3" t="s">
        <v>26</v>
      </c>
      <c r="C79" s="4">
        <v>89382</v>
      </c>
      <c r="D79" s="4">
        <v>36954</v>
      </c>
      <c r="E79" s="4">
        <v>84068</v>
      </c>
    </row>
    <row r="80" spans="1:5" x14ac:dyDescent="0.25">
      <c r="A80" s="29" t="s">
        <v>18</v>
      </c>
      <c r="B80" s="3" t="s">
        <v>28</v>
      </c>
      <c r="C80" s="4"/>
      <c r="D80" s="4">
        <v>0</v>
      </c>
      <c r="E80" s="4">
        <v>0</v>
      </c>
    </row>
    <row r="81" spans="1:10" x14ac:dyDescent="0.25">
      <c r="A81" s="29" t="s">
        <v>24</v>
      </c>
      <c r="B81" s="3" t="s">
        <v>32</v>
      </c>
      <c r="C81" s="4">
        <v>0</v>
      </c>
      <c r="D81" s="4">
        <v>0</v>
      </c>
      <c r="E81" s="4">
        <v>0</v>
      </c>
    </row>
    <row r="82" spans="1:10" x14ac:dyDescent="0.25">
      <c r="A82" s="29" t="s">
        <v>19</v>
      </c>
      <c r="B82" s="3" t="s">
        <v>29</v>
      </c>
      <c r="C82" s="4">
        <v>0</v>
      </c>
      <c r="D82" s="4">
        <v>5973</v>
      </c>
      <c r="E82" s="4">
        <v>0</v>
      </c>
    </row>
    <row r="83" spans="1:10" x14ac:dyDescent="0.25">
      <c r="A83" s="29" t="s">
        <v>22</v>
      </c>
      <c r="B83" s="3" t="s">
        <v>33</v>
      </c>
      <c r="C83" s="4">
        <v>0</v>
      </c>
      <c r="D83" s="4">
        <v>0</v>
      </c>
      <c r="E83" s="4">
        <v>0</v>
      </c>
    </row>
    <row r="84" spans="1:10" x14ac:dyDescent="0.25">
      <c r="A84" s="29" t="s">
        <v>20</v>
      </c>
      <c r="B84" s="3" t="s">
        <v>35</v>
      </c>
      <c r="C84" s="4">
        <v>2286</v>
      </c>
      <c r="D84" s="4">
        <v>0</v>
      </c>
      <c r="E84" s="4">
        <v>1765</v>
      </c>
      <c r="J84" s="43"/>
    </row>
    <row r="85" spans="1:10" x14ac:dyDescent="0.25">
      <c r="A85" s="29" t="s">
        <v>21</v>
      </c>
      <c r="B85" s="3" t="s">
        <v>30</v>
      </c>
      <c r="C85" s="4">
        <v>20506</v>
      </c>
      <c r="D85" s="4">
        <v>8500</v>
      </c>
      <c r="E85" s="4">
        <v>8233</v>
      </c>
    </row>
    <row r="86" spans="1:10" ht="15.75" thickBot="1" x14ac:dyDescent="0.3">
      <c r="A86" s="30" t="s">
        <v>23</v>
      </c>
      <c r="B86" s="18" t="s">
        <v>31</v>
      </c>
      <c r="C86" s="11">
        <v>0</v>
      </c>
      <c r="D86" s="11">
        <v>0</v>
      </c>
      <c r="E86" s="11">
        <v>0</v>
      </c>
    </row>
    <row r="87" spans="1:10" ht="15.75" thickBot="1" x14ac:dyDescent="0.3">
      <c r="A87" s="17">
        <v>61</v>
      </c>
      <c r="B87" s="42" t="s">
        <v>53</v>
      </c>
      <c r="C87" s="13">
        <f>SUM(C88:C89)</f>
        <v>3938</v>
      </c>
      <c r="D87" s="13">
        <f t="shared" ref="D87:E87" si="18">SUM(D88:D89)</f>
        <v>0</v>
      </c>
      <c r="E87" s="13">
        <f t="shared" si="18"/>
        <v>15246</v>
      </c>
    </row>
    <row r="88" spans="1:10" x14ac:dyDescent="0.25">
      <c r="A88" s="44">
        <v>31</v>
      </c>
      <c r="B88" s="6" t="s">
        <v>27</v>
      </c>
      <c r="C88" s="45"/>
      <c r="D88" s="45"/>
      <c r="E88" s="45">
        <v>15246</v>
      </c>
    </row>
    <row r="89" spans="1:10" ht="15.75" thickBot="1" x14ac:dyDescent="0.3">
      <c r="A89" s="29">
        <v>32</v>
      </c>
      <c r="B89" s="3" t="s">
        <v>26</v>
      </c>
      <c r="C89" s="4">
        <v>3938</v>
      </c>
      <c r="D89" s="4"/>
      <c r="E89" s="4"/>
    </row>
    <row r="90" spans="1:10" ht="15.75" thickBot="1" x14ac:dyDescent="0.3">
      <c r="A90" s="17">
        <v>71</v>
      </c>
      <c r="B90" s="42" t="s">
        <v>50</v>
      </c>
      <c r="C90" s="13">
        <f>SUM(C91:C92)</f>
        <v>0</v>
      </c>
      <c r="D90" s="13">
        <f>SUM(D91:D92)</f>
        <v>0</v>
      </c>
      <c r="E90" s="13">
        <f>SUM(E91:E92)</f>
        <v>158</v>
      </c>
    </row>
    <row r="91" spans="1:10" x14ac:dyDescent="0.25">
      <c r="A91" s="29" t="s">
        <v>21</v>
      </c>
      <c r="B91" s="6" t="s">
        <v>30</v>
      </c>
      <c r="C91" s="4">
        <v>0</v>
      </c>
      <c r="D91" s="4"/>
      <c r="E91" s="4">
        <v>158</v>
      </c>
    </row>
    <row r="92" spans="1:10" ht="15.75" thickBot="1" x14ac:dyDescent="0.3">
      <c r="A92" s="31"/>
      <c r="B92" s="18"/>
      <c r="C92" s="19">
        <v>0</v>
      </c>
      <c r="D92" s="19">
        <v>0</v>
      </c>
      <c r="E92" s="19">
        <v>0</v>
      </c>
    </row>
  </sheetData>
  <pageMargins left="0.31496062992125984" right="0.31496062992125984" top="0.74803149606299213" bottom="0.74803149606299213" header="0.31496062992125984" footer="0.31496062992125984"/>
  <pageSetup paperSize="9" scale="72" orientation="portrait" r:id="rId1"/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3CF1CC19DF524CA42A994CB1BA0998" ma:contentTypeVersion="10" ma:contentTypeDescription="Create a new document." ma:contentTypeScope="" ma:versionID="47c59bbc4698d85e04eda9c0425d38f0">
  <xsd:schema xmlns:xsd="http://www.w3.org/2001/XMLSchema" xmlns:xs="http://www.w3.org/2001/XMLSchema" xmlns:p="http://schemas.microsoft.com/office/2006/metadata/properties" xmlns:ns3="85b01fc2-e437-4c9d-ba8e-ba5cf7a582fb" targetNamespace="http://schemas.microsoft.com/office/2006/metadata/properties" ma:root="true" ma:fieldsID="cfe30254d31b2a94e738eb08188291ea" ns3:_="">
    <xsd:import namespace="85b01fc2-e437-4c9d-ba8e-ba5cf7a582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LengthInSecond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01fc2-e437-4c9d-ba8e-ba5cf7a58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B6700-208B-40D8-B98D-F38F07FC2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b01fc2-e437-4c9d-ba8e-ba5cf7a58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C99CB6-EF8D-4989-94C7-C0F89A3AB4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E331B-8FD5-4032-A188-141568E224A4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85b01fc2-e437-4c9d-ba8e-ba5cf7a582fb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 GFRI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Nataša Ilić - Huserik</cp:lastModifiedBy>
  <cp:lastPrinted>2023-10-04T11:15:05Z</cp:lastPrinted>
  <dcterms:created xsi:type="dcterms:W3CDTF">2022-10-31T10:11:38Z</dcterms:created>
  <dcterms:modified xsi:type="dcterms:W3CDTF">2023-12-08T07:51:48Z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  <property fmtid="{D5CDD505-2E9C-101B-9397-08002B2CF9AE}" pid="3" name="ContentTypeId">
    <vt:lpwstr>0x010100003CF1CC19DF524CA42A994CB1BA0998</vt:lpwstr>
  </property>
</Properties>
</file>