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ilic\Desktop\rebalans 2025 II put\"/>
    </mc:Choice>
  </mc:AlternateContent>
  <xr:revisionPtr revIDLastSave="0" documentId="13_ncr:1_{8109A60C-642D-4ED0-BB85-1073AD192D4F}" xr6:coauthVersionLast="47" xr6:coauthVersionMax="47" xr10:uidLastSave="{00000000-0000-0000-0000-000000000000}"/>
  <bookViews>
    <workbookView xWindow="3765" yWindow="3765" windowWidth="20730" windowHeight="11145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7" l="1"/>
  <c r="E99" i="7"/>
  <c r="E109" i="7"/>
  <c r="E121" i="7"/>
  <c r="C20" i="7" l="1"/>
  <c r="F15" i="7" l="1"/>
  <c r="F16" i="7"/>
  <c r="F21" i="7"/>
  <c r="F22" i="7"/>
  <c r="F23" i="7"/>
  <c r="F27" i="7"/>
  <c r="F28" i="7"/>
  <c r="F32" i="7"/>
  <c r="F34" i="7"/>
  <c r="F39" i="7"/>
  <c r="F40" i="7"/>
  <c r="F41" i="7"/>
  <c r="F45" i="7"/>
  <c r="F46" i="7"/>
  <c r="F47" i="7"/>
  <c r="F65" i="7"/>
  <c r="F66" i="7"/>
  <c r="F73" i="7"/>
  <c r="F74" i="7"/>
  <c r="F78" i="7"/>
  <c r="F79" i="7"/>
  <c r="F85" i="7"/>
  <c r="F86" i="7"/>
  <c r="F90" i="7"/>
  <c r="F91" i="7"/>
  <c r="F100" i="7"/>
  <c r="F101" i="7"/>
  <c r="F103" i="7"/>
  <c r="F104" i="7"/>
  <c r="F106" i="7"/>
  <c r="F107" i="7"/>
  <c r="F110" i="7"/>
  <c r="F111" i="7"/>
  <c r="F112" i="7"/>
  <c r="F113" i="7"/>
  <c r="F117" i="7"/>
  <c r="F118" i="7"/>
  <c r="F122" i="7"/>
  <c r="F123" i="7"/>
  <c r="F125" i="7"/>
  <c r="F127" i="7"/>
  <c r="F128" i="7"/>
  <c r="F132" i="7"/>
  <c r="F138" i="7"/>
  <c r="D9" i="7"/>
  <c r="C9" i="7"/>
  <c r="C121" i="7"/>
  <c r="C72" i="7"/>
  <c r="C63" i="7" s="1"/>
  <c r="C61" i="7"/>
  <c r="C55" i="7" s="1"/>
  <c r="E126" i="7" l="1"/>
  <c r="E84" i="7"/>
  <c r="E77" i="7"/>
  <c r="D84" i="7"/>
  <c r="E76" i="7" l="1"/>
  <c r="F84" i="7"/>
  <c r="E120" i="7"/>
  <c r="D89" i="7"/>
  <c r="D88" i="7" s="1"/>
  <c r="E89" i="7"/>
  <c r="D33" i="7"/>
  <c r="E33" i="7"/>
  <c r="F33" i="7" s="1"/>
  <c r="C33" i="7"/>
  <c r="D31" i="7"/>
  <c r="E31" i="7"/>
  <c r="F31" i="7" s="1"/>
  <c r="C31" i="7"/>
  <c r="E44" i="7"/>
  <c r="F44" i="7" s="1"/>
  <c r="D44" i="7"/>
  <c r="D43" i="7" s="1"/>
  <c r="D42" i="7" s="1"/>
  <c r="C44" i="7"/>
  <c r="C43" i="7" s="1"/>
  <c r="C42" i="7" s="1"/>
  <c r="E137" i="7"/>
  <c r="E136" i="7" l="1"/>
  <c r="F137" i="7"/>
  <c r="E43" i="7"/>
  <c r="C30" i="7"/>
  <c r="C10" i="7" s="1"/>
  <c r="E7" i="7"/>
  <c r="D30" i="7"/>
  <c r="D10" i="7" s="1"/>
  <c r="E88" i="7"/>
  <c r="F89" i="7"/>
  <c r="E30" i="7"/>
  <c r="F136" i="7" l="1"/>
  <c r="E9" i="7"/>
  <c r="F9" i="7" s="1"/>
  <c r="F88" i="7"/>
  <c r="F43" i="7"/>
  <c r="E42" i="7"/>
  <c r="F42" i="7" s="1"/>
  <c r="F30" i="7"/>
  <c r="E10" i="7"/>
  <c r="F10" i="7" s="1"/>
  <c r="E38" i="7"/>
  <c r="E37" i="7" l="1"/>
  <c r="E130" i="7"/>
  <c r="D130" i="7"/>
  <c r="D129" i="7" s="1"/>
  <c r="D8" i="7" s="1"/>
  <c r="C130" i="7"/>
  <c r="C129" i="7" s="1"/>
  <c r="C89" i="7"/>
  <c r="C88" i="7" s="1"/>
  <c r="C84" i="7"/>
  <c r="C77" i="7"/>
  <c r="C126" i="7"/>
  <c r="C120" i="7" s="1"/>
  <c r="D121" i="7"/>
  <c r="F121" i="7" s="1"/>
  <c r="C116" i="7"/>
  <c r="C108" i="7" s="1"/>
  <c r="C5" i="7" s="1"/>
  <c r="C105" i="7"/>
  <c r="C98" i="7" s="1"/>
  <c r="C38" i="7"/>
  <c r="C37" i="7" s="1"/>
  <c r="C36" i="7" s="1"/>
  <c r="C26" i="7"/>
  <c r="C19" i="7" s="1"/>
  <c r="C18" i="7" s="1"/>
  <c r="C14" i="7"/>
  <c r="C13" i="7" s="1"/>
  <c r="C12" i="7" s="1"/>
  <c r="C97" i="7" l="1"/>
  <c r="C4" i="7"/>
  <c r="C3" i="7"/>
  <c r="E129" i="7"/>
  <c r="F130" i="7"/>
  <c r="C8" i="7"/>
  <c r="E36" i="7"/>
  <c r="C76" i="7"/>
  <c r="C6" i="7"/>
  <c r="F129" i="7" l="1"/>
  <c r="E8" i="7"/>
  <c r="F8" i="7" s="1"/>
  <c r="C11" i="7"/>
  <c r="C7" i="7"/>
  <c r="C49" i="7"/>
  <c r="D126" i="7"/>
  <c r="F126" i="7" s="1"/>
  <c r="E116" i="7"/>
  <c r="D116" i="7"/>
  <c r="D109" i="7"/>
  <c r="F109" i="7" s="1"/>
  <c r="D99" i="7"/>
  <c r="F99" i="7" s="1"/>
  <c r="E105" i="7"/>
  <c r="D105" i="7"/>
  <c r="E64" i="7"/>
  <c r="D64" i="7"/>
  <c r="E72" i="7"/>
  <c r="F72" i="7" s="1"/>
  <c r="D72" i="7"/>
  <c r="D77" i="7"/>
  <c r="E98" i="7" l="1"/>
  <c r="F105" i="7"/>
  <c r="E108" i="7"/>
  <c r="F116" i="7"/>
  <c r="D76" i="7"/>
  <c r="F76" i="7" s="1"/>
  <c r="F77" i="7"/>
  <c r="E63" i="7"/>
  <c r="E6" i="7"/>
  <c r="F6" i="7" s="1"/>
  <c r="F64" i="7"/>
  <c r="D108" i="7"/>
  <c r="D5" i="7" s="1"/>
  <c r="D98" i="7"/>
  <c r="D120" i="7"/>
  <c r="D63" i="7"/>
  <c r="D6" i="7" s="1"/>
  <c r="E5" i="7" l="1"/>
  <c r="F5" i="7" s="1"/>
  <c r="F108" i="7"/>
  <c r="D97" i="7"/>
  <c r="D4" i="7"/>
  <c r="E49" i="7"/>
  <c r="F63" i="7"/>
  <c r="E97" i="7"/>
  <c r="F98" i="7"/>
  <c r="E4" i="7"/>
  <c r="F4" i="7" s="1"/>
  <c r="F120" i="7"/>
  <c r="D7" i="7"/>
  <c r="D49" i="7"/>
  <c r="F49" i="7" l="1"/>
  <c r="F97" i="7"/>
  <c r="F7" i="7"/>
  <c r="D38" i="7"/>
  <c r="D37" i="7" l="1"/>
  <c r="F38" i="7"/>
  <c r="D20" i="7"/>
  <c r="E26" i="7"/>
  <c r="D26" i="7"/>
  <c r="E14" i="7"/>
  <c r="D14" i="7"/>
  <c r="D13" i="7" s="1"/>
  <c r="D12" i="7" s="1"/>
  <c r="E19" i="7" l="1"/>
  <c r="F26" i="7"/>
  <c r="E13" i="7"/>
  <c r="F13" i="7" s="1"/>
  <c r="F14" i="7"/>
  <c r="D19" i="7"/>
  <c r="D18" i="7" s="1"/>
  <c r="F20" i="7"/>
  <c r="D36" i="7"/>
  <c r="F36" i="7" s="1"/>
  <c r="F37" i="7"/>
  <c r="E12" i="7" l="1"/>
  <c r="E3" i="7" s="1"/>
  <c r="F3" i="7" s="1"/>
  <c r="D3" i="7"/>
  <c r="D11" i="7" s="1"/>
  <c r="F19" i="7"/>
  <c r="E18" i="7"/>
  <c r="F18" i="7" s="1"/>
  <c r="F12" i="7" l="1"/>
  <c r="E11" i="7" l="1"/>
  <c r="F11" i="7" s="1"/>
</calcChain>
</file>

<file path=xl/sharedStrings.xml><?xml version="1.0" encoding="utf-8"?>
<sst xmlns="http://schemas.openxmlformats.org/spreadsheetml/2006/main" count="224" uniqueCount="55">
  <si>
    <t>Opći prihodi i primici</t>
  </si>
  <si>
    <t>A621002</t>
  </si>
  <si>
    <t>REDOVNA DJELATNOST SVEUČILIŠTA U RIJECI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</si>
  <si>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</si>
  <si>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</si>
  <si>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</si>
  <si>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</si>
  <si>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</si>
  <si>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</si>
  <si>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</si>
  <si>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</si>
  <si>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</si>
  <si>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</si>
  <si>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</si>
  <si>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</si>
  <si>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</si>
  <si>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</si>
  <si>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A679089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</si>
  <si>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</si>
  <si>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</si>
  <si>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</si>
  <si>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</si>
  <si>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</si>
  <si>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</si>
  <si>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</si>
  <si>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</si>
  <si>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</si>
  <si>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</si>
  <si>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</si>
  <si>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</si>
  <si>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</si>
  <si>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</si>
  <si>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</si>
  <si>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</si>
  <si>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</si>
  <si>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</si>
  <si>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</si>
  <si>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</si>
  <si>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</si>
  <si>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3705</t>
  </si>
  <si>
    <t>VISOKO OBRAZOVANJE</t>
  </si>
  <si>
    <t>61</t>
  </si>
  <si>
    <t xml:space="preserve">BROJČANA OZNAKA PRORAČUNSKOG KORISNIKA </t>
  </si>
  <si>
    <t xml:space="preserve">NAZIV PRORAČUNSKOG KORISNIKA </t>
  </si>
  <si>
    <t>Rashodi poslovanja</t>
  </si>
  <si>
    <t>PLAN 
2025.</t>
  </si>
  <si>
    <t>Rashodi za nabavu nefinancijske imovine</t>
  </si>
  <si>
    <t>Prihodi od prodaje nefinancijske imovine</t>
  </si>
  <si>
    <t>Prodaja od nefinacijske imovine</t>
  </si>
  <si>
    <t>REBALANS PLANA 2025</t>
  </si>
  <si>
    <t>A679118</t>
  </si>
  <si>
    <t>PROJEKT PRAĆENJA GEOLOŠKIH HAZARDA I RAZIKA NAKON POTRESA U PETRINJI</t>
  </si>
  <si>
    <t>Mehanizam za oporavak i otpornost</t>
  </si>
  <si>
    <t>IZVRŠENJE
2024.</t>
  </si>
  <si>
    <t>RAZLIKA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</si>
</sst>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n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rgb="FF0070C0"/>
      </right>
      <top style="thin">
        <color theme="8" tint="-0.499984740745262"/>
      </top>
      <bottom style="thin">
        <color rgb="FF0070C0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3" applyProtection="0">
      <alignment vertical="center"/>
    </xf>
    <xf numFmtId="4" fontId="12" fillId="21" borderId="3" applyNumberFormat="0" applyProtection="0">
      <alignment horizontal="left" vertical="center" indent="1"/>
    </xf>
    <xf numFmtId="4" fontId="12" fillId="22" borderId="3" applyNumberFormat="0" applyProtection="0">
      <alignment horizontal="right" vertical="center"/>
    </xf>
    <xf numFmtId="4" fontId="12" fillId="5" borderId="3" applyNumberFormat="0" applyProtection="0">
      <alignment horizontal="left" vertical="center" indent="1"/>
    </xf>
    <xf numFmtId="4" fontId="12" fillId="23" borderId="3" applyNumberFormat="0" applyProtection="0">
      <alignment vertical="center"/>
    </xf>
    <xf numFmtId="0" fontId="12" fillId="24" borderId="3" applyNumberFormat="0" applyProtection="0">
      <alignment horizontal="left" vertical="center" indent="1"/>
    </xf>
    <xf numFmtId="0" fontId="12" fillId="25" borderId="3" applyNumberFormat="0" applyProtection="0">
      <alignment horizontal="left" vertical="center" indent="1"/>
    </xf>
    <xf numFmtId="0" fontId="12" fillId="2" borderId="3" applyNumberFormat="0" applyProtection="0">
      <alignment horizontal="left" vertical="center" wrapText="1" indent="1"/>
    </xf>
    <xf numFmtId="0" fontId="12" fillId="26" borderId="3" applyNumberFormat="0" applyProtection="0">
      <alignment horizontal="left" vertical="center" indent="1"/>
    </xf>
    <xf numFmtId="4" fontId="12" fillId="0" borderId="3" applyNumberFormat="0" applyProtection="0">
      <alignment horizontal="right" vertical="center"/>
    </xf>
  </cellStyleXfs>
  <cellXfs count="22">
    <xf numFmtId="0" fontId="0" fillId="0" borderId="0" xfId="0"/>
    <xf numFmtId="0" fontId="0" fillId="0" borderId="0" xfId="0" applyFill="1"/>
    <xf numFmtId="4" fontId="0" fillId="0" borderId="0" xfId="0" applyNumberFormat="1" applyFill="1"/>
    <xf numFmtId="3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13" fillId="0" borderId="5" xfId="0" quotePrefix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0" fontId="2" fillId="0" borderId="5" xfId="6" quotePrefix="1" applyFill="1" applyBorder="1" applyAlignment="1">
      <alignment horizontal="left" vertical="center" indent="4"/>
    </xf>
    <xf numFmtId="0" fontId="2" fillId="0" borderId="5" xfId="6" quotePrefix="1" applyFill="1" applyBorder="1" applyAlignment="1">
      <alignment horizontal="left" vertical="center" indent="1"/>
    </xf>
    <xf numFmtId="0" fontId="12" fillId="0" borderId="5" xfId="49" quotePrefix="1" applyFill="1" applyBorder="1" applyAlignment="1">
      <alignment horizontal="left" vertical="center" indent="5"/>
    </xf>
    <xf numFmtId="0" fontId="12" fillId="0" borderId="5" xfId="49" quotePrefix="1" applyFill="1" applyBorder="1" applyAlignment="1">
      <alignment horizontal="left" vertical="center" indent="9"/>
    </xf>
    <xf numFmtId="0" fontId="12" fillId="0" borderId="5" xfId="49" quotePrefix="1" applyFill="1" applyBorder="1" applyAlignment="1">
      <alignment horizontal="center" vertical="center"/>
    </xf>
    <xf numFmtId="0" fontId="12" fillId="0" borderId="5" xfId="49" quotePrefix="1" applyFill="1" applyBorder="1" applyAlignment="1">
      <alignment horizontal="left" vertical="center" wrapText="1"/>
    </xf>
    <xf numFmtId="0" fontId="0" fillId="0" borderId="5" xfId="0" applyFill="1" applyBorder="1"/>
    <xf numFmtId="0" fontId="0" fillId="0" borderId="6" xfId="0" applyFill="1" applyBorder="1"/>
    <xf numFmtId="0" fontId="16" fillId="0" borderId="8" xfId="0" applyFont="1" applyFill="1" applyBorder="1" applyAlignment="1">
      <alignment vertical="center"/>
    </xf>
    <xf numFmtId="164" fontId="14" fillId="0" borderId="5" xfId="50" applyNumberFormat="1" applyFont="1" applyFill="1" applyBorder="1" applyAlignment="1">
      <alignment horizontal="right"/>
    </xf>
    <xf numFmtId="164" fontId="15" fillId="0" borderId="7" xfId="0" applyNumberFormat="1" applyFont="1" applyFill="1" applyBorder="1" applyAlignment="1">
      <alignment horizontal="right"/>
    </xf>
    <xf numFmtId="164" fontId="15" fillId="0" borderId="5" xfId="0" applyNumberFormat="1" applyFont="1" applyFill="1" applyBorder="1" applyAlignment="1">
      <alignment horizontal="right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3" sqref="E23"/>
    </sheetView>
  </sheetViews>
  <sheetFormatPr defaultColWidth="9.140625" defaultRowHeight="15" x14ac:dyDescent="0.25"/>
  <cols>
    <col min="1" max="1" width="17.28515625" style="1" customWidth="1"/>
    <col min="2" max="2" width="51.42578125" style="1" customWidth="1"/>
    <col min="3" max="5" width="13.28515625" style="1" customWidth="1"/>
    <col min="6" max="16384" width="9.140625" style="1"/>
  </cols>
  <sheetData>
    <row r="1" spans="1:8" x14ac:dyDescent="0.25">
      <c r="B1" s="5"/>
      <c r="F1" s="5"/>
    </row>
    <row r="2" spans="1:8" ht="51" x14ac:dyDescent="0.25">
      <c r="A2" s="6" t="s">
        <v>42</v>
      </c>
      <c r="B2" s="6" t="s">
        <v>43</v>
      </c>
      <c r="C2" s="6" t="s">
        <v>53</v>
      </c>
      <c r="D2" s="7" t="s">
        <v>45</v>
      </c>
      <c r="E2" s="7" t="s">
        <v>49</v>
      </c>
      <c r="F2" s="18" t="s">
        <v>54</v>
      </c>
      <c r="G2" s="5"/>
      <c r="H2" s="5"/>
    </row>
    <row r="3" spans="1:8" x14ac:dyDescent="0.25">
      <c r="A3" s="8">
        <v>11</v>
      </c>
      <c r="B3" s="9" t="s">
        <v>0</v>
      </c>
      <c r="C3" s="19">
        <f>C12+C19+C36+C42</f>
        <v>3225794.08</v>
      </c>
      <c r="D3" s="19">
        <f t="shared" ref="D3" si="0">D12+D19+D36+D42</f>
        <v>3408650</v>
      </c>
      <c r="E3" s="19">
        <f>E12+E19+E36+E42</f>
        <v>3504878</v>
      </c>
      <c r="F3" s="20">
        <f>E3-D3</f>
        <v>96228</v>
      </c>
    </row>
    <row r="4" spans="1:8" x14ac:dyDescent="0.25">
      <c r="A4" s="8">
        <v>31</v>
      </c>
      <c r="B4" s="9" t="s">
        <v>16</v>
      </c>
      <c r="C4" s="19">
        <f>C98</f>
        <v>154028</v>
      </c>
      <c r="D4" s="19">
        <f t="shared" ref="D4:E4" si="1">D98</f>
        <v>183229</v>
      </c>
      <c r="E4" s="19">
        <f t="shared" si="1"/>
        <v>145948</v>
      </c>
      <c r="F4" s="21">
        <f t="shared" ref="F4:F66" si="2">E4-D4</f>
        <v>-37281</v>
      </c>
    </row>
    <row r="5" spans="1:8" x14ac:dyDescent="0.25">
      <c r="A5" s="8">
        <v>43</v>
      </c>
      <c r="B5" s="9" t="s">
        <v>8</v>
      </c>
      <c r="C5" s="19">
        <f>C108+C55</f>
        <v>399082</v>
      </c>
      <c r="D5" s="19">
        <f t="shared" ref="D5" si="3">D108+D55</f>
        <v>380105</v>
      </c>
      <c r="E5" s="19">
        <f>E108+E55</f>
        <v>377846</v>
      </c>
      <c r="F5" s="21">
        <f t="shared" si="2"/>
        <v>-2259</v>
      </c>
    </row>
    <row r="6" spans="1:8" x14ac:dyDescent="0.25">
      <c r="A6" s="8">
        <v>51</v>
      </c>
      <c r="B6" s="9" t="s">
        <v>10</v>
      </c>
      <c r="C6" s="19">
        <f>C63</f>
        <v>47803</v>
      </c>
      <c r="D6" s="19">
        <f t="shared" ref="D6" si="4">D63</f>
        <v>270932</v>
      </c>
      <c r="E6" s="19">
        <f>E64+E72</f>
        <v>100430</v>
      </c>
      <c r="F6" s="21">
        <f t="shared" si="2"/>
        <v>-170502</v>
      </c>
    </row>
    <row r="7" spans="1:8" x14ac:dyDescent="0.25">
      <c r="A7" s="8">
        <v>52</v>
      </c>
      <c r="B7" s="9" t="s">
        <v>11</v>
      </c>
      <c r="C7" s="19">
        <f>C76+C120</f>
        <v>344152.67</v>
      </c>
      <c r="D7" s="19">
        <f t="shared" ref="D7" si="5">D76+D120</f>
        <v>218105</v>
      </c>
      <c r="E7" s="19">
        <f>E76+E120</f>
        <v>466408</v>
      </c>
      <c r="F7" s="21">
        <f t="shared" si="2"/>
        <v>248303</v>
      </c>
    </row>
    <row r="8" spans="1:8" ht="15.75" customHeight="1" x14ac:dyDescent="0.25">
      <c r="A8" s="8">
        <v>61</v>
      </c>
      <c r="B8" s="9" t="s">
        <v>12</v>
      </c>
      <c r="C8" s="19">
        <f>C88+C129</f>
        <v>12601</v>
      </c>
      <c r="D8" s="19">
        <f t="shared" ref="D8:E8" si="6">D88+D129</f>
        <v>0</v>
      </c>
      <c r="E8" s="19">
        <f t="shared" si="6"/>
        <v>7660</v>
      </c>
      <c r="F8" s="21">
        <f t="shared" si="2"/>
        <v>7660</v>
      </c>
    </row>
    <row r="9" spans="1:8" ht="15.75" customHeight="1" x14ac:dyDescent="0.25">
      <c r="A9" s="8">
        <v>71</v>
      </c>
      <c r="B9" s="9" t="s">
        <v>48</v>
      </c>
      <c r="C9" s="19">
        <f>C136</f>
        <v>0</v>
      </c>
      <c r="D9" s="19">
        <f t="shared" ref="D9:E9" si="7">D136</f>
        <v>0</v>
      </c>
      <c r="E9" s="19">
        <f t="shared" si="7"/>
        <v>500</v>
      </c>
      <c r="F9" s="21">
        <f t="shared" si="2"/>
        <v>500</v>
      </c>
    </row>
    <row r="10" spans="1:8" ht="15.75" customHeight="1" x14ac:dyDescent="0.25">
      <c r="A10" s="8">
        <v>581</v>
      </c>
      <c r="B10" s="9" t="s">
        <v>52</v>
      </c>
      <c r="C10" s="19">
        <f>C30</f>
        <v>0</v>
      </c>
      <c r="D10" s="19">
        <f t="shared" ref="D10:E10" si="8">D30</f>
        <v>0</v>
      </c>
      <c r="E10" s="19">
        <f t="shared" si="8"/>
        <v>51317</v>
      </c>
      <c r="F10" s="21">
        <f t="shared" si="2"/>
        <v>51317</v>
      </c>
    </row>
    <row r="11" spans="1:8" x14ac:dyDescent="0.25">
      <c r="A11" s="10" t="s">
        <v>39</v>
      </c>
      <c r="B11" s="11" t="s">
        <v>40</v>
      </c>
      <c r="C11" s="19">
        <f>C3+C4+C5+C6+C7+C8+C9+C10</f>
        <v>4183460.75</v>
      </c>
      <c r="D11" s="19">
        <f t="shared" ref="D11" si="9">D3+D4+D5+D6+D7+D8+D9+D10</f>
        <v>4461021</v>
      </c>
      <c r="E11" s="19">
        <f>E3+E4+E5+E6+E7+E8+E9+E10</f>
        <v>4654987</v>
      </c>
      <c r="F11" s="21">
        <f t="shared" si="2"/>
        <v>193966</v>
      </c>
    </row>
    <row r="12" spans="1:8" x14ac:dyDescent="0.25">
      <c r="A12" s="12" t="s">
        <v>1</v>
      </c>
      <c r="B12" s="9" t="s">
        <v>2</v>
      </c>
      <c r="C12" s="19">
        <f>C13</f>
        <v>2993713.08</v>
      </c>
      <c r="D12" s="19">
        <f t="shared" ref="D12:E12" si="10">D13</f>
        <v>3160966</v>
      </c>
      <c r="E12" s="19">
        <f t="shared" si="10"/>
        <v>3161055</v>
      </c>
      <c r="F12" s="21">
        <f t="shared" si="2"/>
        <v>89</v>
      </c>
    </row>
    <row r="13" spans="1:8" x14ac:dyDescent="0.25">
      <c r="A13" s="8" t="s">
        <v>27</v>
      </c>
      <c r="B13" s="9" t="s">
        <v>0</v>
      </c>
      <c r="C13" s="19">
        <f>C14</f>
        <v>2993713.08</v>
      </c>
      <c r="D13" s="19">
        <f>D14</f>
        <v>3160966</v>
      </c>
      <c r="E13" s="19">
        <f>E14</f>
        <v>3161055</v>
      </c>
      <c r="F13" s="21">
        <f t="shared" si="2"/>
        <v>89</v>
      </c>
    </row>
    <row r="14" spans="1:8" x14ac:dyDescent="0.25">
      <c r="A14" s="8">
        <v>3</v>
      </c>
      <c r="B14" s="9" t="s">
        <v>44</v>
      </c>
      <c r="C14" s="19">
        <f>C15+C16</f>
        <v>2993713.08</v>
      </c>
      <c r="D14" s="19">
        <f>D15+D16</f>
        <v>3160966</v>
      </c>
      <c r="E14" s="19">
        <f t="shared" ref="E14" si="11">E15+E16</f>
        <v>3161055</v>
      </c>
      <c r="F14" s="21">
        <f t="shared" si="2"/>
        <v>89</v>
      </c>
    </row>
    <row r="15" spans="1:8" x14ac:dyDescent="0.25">
      <c r="A15" s="13" t="s">
        <v>15</v>
      </c>
      <c r="B15" s="9" t="s">
        <v>29</v>
      </c>
      <c r="C15" s="19">
        <v>2951792.08</v>
      </c>
      <c r="D15" s="19">
        <v>3115667</v>
      </c>
      <c r="E15" s="19">
        <v>3110346</v>
      </c>
      <c r="F15" s="21">
        <f t="shared" si="2"/>
        <v>-5321</v>
      </c>
    </row>
    <row r="16" spans="1:8" x14ac:dyDescent="0.25">
      <c r="A16" s="13" t="s">
        <v>18</v>
      </c>
      <c r="B16" s="9" t="s">
        <v>28</v>
      </c>
      <c r="C16" s="19">
        <v>41921</v>
      </c>
      <c r="D16" s="19">
        <v>45299</v>
      </c>
      <c r="E16" s="19">
        <v>50709</v>
      </c>
      <c r="F16" s="21">
        <f t="shared" si="2"/>
        <v>5410</v>
      </c>
      <c r="G16" s="3"/>
    </row>
    <row r="17" spans="1:6" x14ac:dyDescent="0.25">
      <c r="A17" s="13" t="s">
        <v>23</v>
      </c>
      <c r="B17" s="9" t="s">
        <v>35</v>
      </c>
      <c r="C17" s="19"/>
      <c r="D17" s="19"/>
      <c r="E17" s="19"/>
      <c r="F17" s="21"/>
    </row>
    <row r="18" spans="1:6" x14ac:dyDescent="0.25">
      <c r="A18" s="12" t="s">
        <v>5</v>
      </c>
      <c r="B18" s="9" t="s">
        <v>6</v>
      </c>
      <c r="C18" s="19">
        <f>C19</f>
        <v>189733</v>
      </c>
      <c r="D18" s="19">
        <f t="shared" ref="D18:E18" si="12">D19</f>
        <v>244334</v>
      </c>
      <c r="E18" s="19">
        <f t="shared" si="12"/>
        <v>280473</v>
      </c>
      <c r="F18" s="21">
        <f t="shared" si="2"/>
        <v>36139</v>
      </c>
    </row>
    <row r="19" spans="1:6" x14ac:dyDescent="0.25">
      <c r="A19" s="8" t="s">
        <v>27</v>
      </c>
      <c r="B19" s="9" t="s">
        <v>0</v>
      </c>
      <c r="C19" s="19">
        <f>C20+C26+C30</f>
        <v>189733</v>
      </c>
      <c r="D19" s="19">
        <f t="shared" ref="D19" si="13">D20+D26+D30</f>
        <v>244334</v>
      </c>
      <c r="E19" s="19">
        <f>E20+E26</f>
        <v>280473</v>
      </c>
      <c r="F19" s="21">
        <f t="shared" si="2"/>
        <v>36139</v>
      </c>
    </row>
    <row r="20" spans="1:6" x14ac:dyDescent="0.25">
      <c r="A20" s="8">
        <v>3</v>
      </c>
      <c r="B20" s="9" t="s">
        <v>44</v>
      </c>
      <c r="C20" s="19">
        <f>C22+C23+C24</f>
        <v>180294</v>
      </c>
      <c r="D20" s="19">
        <f>D22+D23</f>
        <v>202834</v>
      </c>
      <c r="E20" s="19">
        <f>E22+E23</f>
        <v>241196</v>
      </c>
      <c r="F20" s="21">
        <f t="shared" si="2"/>
        <v>38362</v>
      </c>
    </row>
    <row r="21" spans="1:6" x14ac:dyDescent="0.25">
      <c r="A21" s="13" t="s">
        <v>15</v>
      </c>
      <c r="B21" s="9" t="s">
        <v>29</v>
      </c>
      <c r="C21" s="19"/>
      <c r="D21" s="19"/>
      <c r="E21" s="19"/>
      <c r="F21" s="21">
        <f t="shared" si="2"/>
        <v>0</v>
      </c>
    </row>
    <row r="22" spans="1:6" x14ac:dyDescent="0.25">
      <c r="A22" s="13" t="s">
        <v>18</v>
      </c>
      <c r="B22" s="9" t="s">
        <v>28</v>
      </c>
      <c r="C22" s="19">
        <v>178715</v>
      </c>
      <c r="D22" s="19">
        <v>201834</v>
      </c>
      <c r="E22" s="19">
        <v>239696</v>
      </c>
      <c r="F22" s="21">
        <f t="shared" si="2"/>
        <v>37862</v>
      </c>
    </row>
    <row r="23" spans="1:6" x14ac:dyDescent="0.25">
      <c r="A23" s="13" t="s">
        <v>19</v>
      </c>
      <c r="B23" s="9" t="s">
        <v>30</v>
      </c>
      <c r="C23" s="19">
        <v>1391</v>
      </c>
      <c r="D23" s="19">
        <v>1000</v>
      </c>
      <c r="E23" s="19">
        <v>1500</v>
      </c>
      <c r="F23" s="21">
        <f t="shared" si="2"/>
        <v>500</v>
      </c>
    </row>
    <row r="24" spans="1:6" x14ac:dyDescent="0.25">
      <c r="A24" s="13" t="s">
        <v>20</v>
      </c>
      <c r="B24" s="9" t="s">
        <v>31</v>
      </c>
      <c r="C24" s="19">
        <v>188</v>
      </c>
      <c r="D24" s="19"/>
      <c r="E24" s="19"/>
      <c r="F24" s="21"/>
    </row>
    <row r="25" spans="1:6" x14ac:dyDescent="0.25">
      <c r="A25" s="13" t="s">
        <v>23</v>
      </c>
      <c r="B25" s="9" t="s">
        <v>35</v>
      </c>
      <c r="C25" s="19"/>
      <c r="D25" s="19"/>
      <c r="E25" s="19"/>
      <c r="F25" s="21"/>
    </row>
    <row r="26" spans="1:6" x14ac:dyDescent="0.25">
      <c r="A26" s="8">
        <v>4</v>
      </c>
      <c r="B26" s="9" t="s">
        <v>46</v>
      </c>
      <c r="C26" s="19">
        <f>C27+C28</f>
        <v>9439</v>
      </c>
      <c r="D26" s="19">
        <f>D27+D28</f>
        <v>41500</v>
      </c>
      <c r="E26" s="19">
        <f t="shared" ref="E26" si="14">E27+E28</f>
        <v>39277</v>
      </c>
      <c r="F26" s="21">
        <f t="shared" si="2"/>
        <v>-2223</v>
      </c>
    </row>
    <row r="27" spans="1:6" x14ac:dyDescent="0.25">
      <c r="A27" s="13" t="s">
        <v>21</v>
      </c>
      <c r="B27" s="9" t="s">
        <v>38</v>
      </c>
      <c r="C27" s="19">
        <v>0</v>
      </c>
      <c r="D27" s="19">
        <v>5000</v>
      </c>
      <c r="E27" s="19">
        <v>4500</v>
      </c>
      <c r="F27" s="21">
        <f t="shared" si="2"/>
        <v>-500</v>
      </c>
    </row>
    <row r="28" spans="1:6" x14ac:dyDescent="0.25">
      <c r="A28" s="13" t="s">
        <v>22</v>
      </c>
      <c r="B28" s="9" t="s">
        <v>32</v>
      </c>
      <c r="C28" s="19">
        <v>9439</v>
      </c>
      <c r="D28" s="19">
        <v>36500</v>
      </c>
      <c r="E28" s="19">
        <v>34777</v>
      </c>
      <c r="F28" s="21">
        <f t="shared" si="2"/>
        <v>-1723</v>
      </c>
    </row>
    <row r="29" spans="1:6" x14ac:dyDescent="0.25">
      <c r="A29" s="13" t="s">
        <v>24</v>
      </c>
      <c r="B29" s="9" t="s">
        <v>33</v>
      </c>
      <c r="C29" s="19"/>
      <c r="D29" s="19"/>
      <c r="E29" s="19"/>
      <c r="F29" s="21"/>
    </row>
    <row r="30" spans="1:6" x14ac:dyDescent="0.25">
      <c r="A30" s="14">
        <v>581</v>
      </c>
      <c r="B30" s="9" t="s">
        <v>52</v>
      </c>
      <c r="C30" s="19">
        <f>C31+C33</f>
        <v>0</v>
      </c>
      <c r="D30" s="19">
        <f t="shared" ref="D30:E30" si="15">D31+D33</f>
        <v>0</v>
      </c>
      <c r="E30" s="19">
        <f t="shared" si="15"/>
        <v>51317</v>
      </c>
      <c r="F30" s="21">
        <f t="shared" si="2"/>
        <v>51317</v>
      </c>
    </row>
    <row r="31" spans="1:6" x14ac:dyDescent="0.25">
      <c r="A31" s="8">
        <v>3</v>
      </c>
      <c r="B31" s="9" t="s">
        <v>44</v>
      </c>
      <c r="C31" s="19">
        <f>C32</f>
        <v>0</v>
      </c>
      <c r="D31" s="19">
        <f t="shared" ref="D31:E31" si="16">D32</f>
        <v>0</v>
      </c>
      <c r="E31" s="19">
        <f t="shared" si="16"/>
        <v>27605</v>
      </c>
      <c r="F31" s="21">
        <f t="shared" si="2"/>
        <v>27605</v>
      </c>
    </row>
    <row r="32" spans="1:6" x14ac:dyDescent="0.25">
      <c r="A32" s="13" t="s">
        <v>18</v>
      </c>
      <c r="B32" s="9" t="s">
        <v>28</v>
      </c>
      <c r="C32" s="19">
        <v>0</v>
      </c>
      <c r="D32" s="19">
        <v>0</v>
      </c>
      <c r="E32" s="19">
        <v>27605</v>
      </c>
      <c r="F32" s="21">
        <f t="shared" si="2"/>
        <v>27605</v>
      </c>
    </row>
    <row r="33" spans="1:6" x14ac:dyDescent="0.25">
      <c r="A33" s="8">
        <v>4</v>
      </c>
      <c r="B33" s="9" t="s">
        <v>46</v>
      </c>
      <c r="C33" s="19">
        <f>C34</f>
        <v>0</v>
      </c>
      <c r="D33" s="19">
        <f t="shared" ref="D33:E33" si="17">D34</f>
        <v>0</v>
      </c>
      <c r="E33" s="19">
        <f t="shared" si="17"/>
        <v>23712</v>
      </c>
      <c r="F33" s="21">
        <f t="shared" si="2"/>
        <v>23712</v>
      </c>
    </row>
    <row r="34" spans="1:6" x14ac:dyDescent="0.25">
      <c r="A34" s="13" t="s">
        <v>22</v>
      </c>
      <c r="B34" s="9" t="s">
        <v>32</v>
      </c>
      <c r="C34" s="19">
        <v>0</v>
      </c>
      <c r="D34" s="19">
        <v>0</v>
      </c>
      <c r="E34" s="19">
        <v>23712</v>
      </c>
      <c r="F34" s="21">
        <f t="shared" si="2"/>
        <v>23712</v>
      </c>
    </row>
    <row r="35" spans="1:6" x14ac:dyDescent="0.25">
      <c r="A35" s="13"/>
      <c r="B35" s="9"/>
      <c r="C35" s="19"/>
      <c r="D35" s="19"/>
      <c r="E35" s="19"/>
      <c r="F35" s="21"/>
    </row>
    <row r="36" spans="1:6" x14ac:dyDescent="0.25">
      <c r="A36" s="14" t="s">
        <v>3</v>
      </c>
      <c r="B36" s="9" t="s">
        <v>4</v>
      </c>
      <c r="C36" s="19">
        <f t="shared" ref="C36:E37" si="18">C37</f>
        <v>14321</v>
      </c>
      <c r="D36" s="19">
        <f t="shared" si="18"/>
        <v>3350</v>
      </c>
      <c r="E36" s="19">
        <f t="shared" si="18"/>
        <v>3350</v>
      </c>
      <c r="F36" s="21">
        <f t="shared" si="2"/>
        <v>0</v>
      </c>
    </row>
    <row r="37" spans="1:6" x14ac:dyDescent="0.25">
      <c r="A37" s="8" t="s">
        <v>27</v>
      </c>
      <c r="B37" s="9" t="s">
        <v>0</v>
      </c>
      <c r="C37" s="19">
        <f t="shared" si="18"/>
        <v>14321</v>
      </c>
      <c r="D37" s="19">
        <f t="shared" si="18"/>
        <v>3350</v>
      </c>
      <c r="E37" s="19">
        <f t="shared" si="18"/>
        <v>3350</v>
      </c>
      <c r="F37" s="21">
        <f t="shared" si="2"/>
        <v>0</v>
      </c>
    </row>
    <row r="38" spans="1:6" x14ac:dyDescent="0.25">
      <c r="A38" s="8">
        <v>3</v>
      </c>
      <c r="B38" s="9"/>
      <c r="C38" s="19">
        <f>C39+C40+C41</f>
        <v>14321</v>
      </c>
      <c r="D38" s="19">
        <f>D39+D40+D41</f>
        <v>3350</v>
      </c>
      <c r="E38" s="19">
        <f>E39+E40+E41</f>
        <v>3350</v>
      </c>
      <c r="F38" s="21">
        <f t="shared" si="2"/>
        <v>0</v>
      </c>
    </row>
    <row r="39" spans="1:6" x14ac:dyDescent="0.25">
      <c r="A39" s="13" t="s">
        <v>15</v>
      </c>
      <c r="B39" s="9" t="s">
        <v>29</v>
      </c>
      <c r="C39" s="19">
        <v>8572</v>
      </c>
      <c r="D39" s="19">
        <v>2350</v>
      </c>
      <c r="E39" s="19">
        <v>2350</v>
      </c>
      <c r="F39" s="21">
        <f t="shared" si="2"/>
        <v>0</v>
      </c>
    </row>
    <row r="40" spans="1:6" x14ac:dyDescent="0.25">
      <c r="A40" s="13" t="s">
        <v>18</v>
      </c>
      <c r="B40" s="9" t="s">
        <v>28</v>
      </c>
      <c r="C40" s="19">
        <v>2505</v>
      </c>
      <c r="D40" s="19">
        <v>500</v>
      </c>
      <c r="E40" s="19">
        <v>500</v>
      </c>
      <c r="F40" s="21">
        <f t="shared" si="2"/>
        <v>0</v>
      </c>
    </row>
    <row r="41" spans="1:6" x14ac:dyDescent="0.25">
      <c r="A41" s="13" t="s">
        <v>19</v>
      </c>
      <c r="B41" s="9" t="s">
        <v>30</v>
      </c>
      <c r="C41" s="19">
        <v>3244</v>
      </c>
      <c r="D41" s="19">
        <v>500</v>
      </c>
      <c r="E41" s="19">
        <v>500</v>
      </c>
      <c r="F41" s="21">
        <f t="shared" si="2"/>
        <v>0</v>
      </c>
    </row>
    <row r="42" spans="1:6" ht="22.5" x14ac:dyDescent="0.25">
      <c r="A42" s="14" t="s">
        <v>50</v>
      </c>
      <c r="B42" s="15" t="s">
        <v>51</v>
      </c>
      <c r="C42" s="19">
        <f>C43</f>
        <v>28027</v>
      </c>
      <c r="D42" s="19">
        <f t="shared" ref="D42:E42" si="19">D43</f>
        <v>0</v>
      </c>
      <c r="E42" s="19">
        <f t="shared" si="19"/>
        <v>60000</v>
      </c>
      <c r="F42" s="21">
        <f t="shared" si="2"/>
        <v>60000</v>
      </c>
    </row>
    <row r="43" spans="1:6" x14ac:dyDescent="0.25">
      <c r="A43" s="8" t="s">
        <v>27</v>
      </c>
      <c r="B43" s="9" t="s">
        <v>0</v>
      </c>
      <c r="C43" s="19">
        <f t="shared" ref="C43:E43" si="20">C44</f>
        <v>28027</v>
      </c>
      <c r="D43" s="19">
        <f t="shared" si="20"/>
        <v>0</v>
      </c>
      <c r="E43" s="19">
        <f t="shared" si="20"/>
        <v>60000</v>
      </c>
      <c r="F43" s="21">
        <f t="shared" si="2"/>
        <v>60000</v>
      </c>
    </row>
    <row r="44" spans="1:6" x14ac:dyDescent="0.25">
      <c r="A44" s="8">
        <v>3</v>
      </c>
      <c r="B44" s="9"/>
      <c r="C44" s="19">
        <f>C45+C46+C47</f>
        <v>28027</v>
      </c>
      <c r="D44" s="19">
        <f>D45+D46+D47</f>
        <v>0</v>
      </c>
      <c r="E44" s="19">
        <f>E45+E46+E47</f>
        <v>60000</v>
      </c>
      <c r="F44" s="21">
        <f t="shared" si="2"/>
        <v>60000</v>
      </c>
    </row>
    <row r="45" spans="1:6" x14ac:dyDescent="0.25">
      <c r="A45" s="13" t="s">
        <v>15</v>
      </c>
      <c r="B45" s="9" t="s">
        <v>29</v>
      </c>
      <c r="C45" s="19">
        <v>0</v>
      </c>
      <c r="D45" s="19">
        <v>0</v>
      </c>
      <c r="E45" s="19">
        <v>11650</v>
      </c>
      <c r="F45" s="21">
        <f t="shared" si="2"/>
        <v>11650</v>
      </c>
    </row>
    <row r="46" spans="1:6" x14ac:dyDescent="0.25">
      <c r="A46" s="13" t="s">
        <v>18</v>
      </c>
      <c r="B46" s="9" t="s">
        <v>28</v>
      </c>
      <c r="C46" s="19">
        <v>28027</v>
      </c>
      <c r="D46" s="19">
        <v>0</v>
      </c>
      <c r="E46" s="19">
        <v>48350</v>
      </c>
      <c r="F46" s="21">
        <f t="shared" si="2"/>
        <v>48350</v>
      </c>
    </row>
    <row r="47" spans="1:6" x14ac:dyDescent="0.25">
      <c r="A47" s="13" t="s">
        <v>19</v>
      </c>
      <c r="B47" s="9" t="s">
        <v>30</v>
      </c>
      <c r="C47" s="19">
        <v>0</v>
      </c>
      <c r="D47" s="19">
        <v>0</v>
      </c>
      <c r="E47" s="19">
        <v>0</v>
      </c>
      <c r="F47" s="21">
        <f t="shared" si="2"/>
        <v>0</v>
      </c>
    </row>
    <row r="48" spans="1:6" x14ac:dyDescent="0.25">
      <c r="A48" s="13"/>
      <c r="B48" s="9"/>
      <c r="C48" s="19"/>
      <c r="D48" s="19"/>
      <c r="E48" s="19"/>
      <c r="F48" s="21"/>
    </row>
    <row r="49" spans="1:6" x14ac:dyDescent="0.25">
      <c r="A49" s="12" t="s">
        <v>13</v>
      </c>
      <c r="B49" s="9" t="s">
        <v>14</v>
      </c>
      <c r="C49" s="19">
        <f>C63+C76+C88+C55</f>
        <v>106765.67</v>
      </c>
      <c r="D49" s="19">
        <f>D63+D77</f>
        <v>273501</v>
      </c>
      <c r="E49" s="19">
        <f>E63+E76+E88</f>
        <v>174074</v>
      </c>
      <c r="F49" s="21">
        <f t="shared" si="2"/>
        <v>-99427</v>
      </c>
    </row>
    <row r="50" spans="1:6" x14ac:dyDescent="0.25">
      <c r="A50" s="8">
        <v>31</v>
      </c>
      <c r="B50" s="9" t="s">
        <v>16</v>
      </c>
      <c r="C50" s="19"/>
      <c r="D50" s="19"/>
      <c r="E50" s="19"/>
      <c r="F50" s="21"/>
    </row>
    <row r="51" spans="1:6" x14ac:dyDescent="0.25">
      <c r="A51" s="8">
        <v>3</v>
      </c>
      <c r="B51" s="9" t="s">
        <v>44</v>
      </c>
      <c r="C51" s="19"/>
      <c r="D51" s="19"/>
      <c r="E51" s="19"/>
      <c r="F51" s="21"/>
    </row>
    <row r="52" spans="1:6" x14ac:dyDescent="0.25">
      <c r="A52" s="13" t="s">
        <v>15</v>
      </c>
      <c r="B52" s="9" t="s">
        <v>29</v>
      </c>
      <c r="C52" s="19"/>
      <c r="D52" s="19"/>
      <c r="E52" s="19"/>
      <c r="F52" s="21"/>
    </row>
    <row r="53" spans="1:6" x14ac:dyDescent="0.25">
      <c r="A53" s="13" t="s">
        <v>18</v>
      </c>
      <c r="B53" s="9" t="s">
        <v>28</v>
      </c>
      <c r="C53" s="19"/>
      <c r="D53" s="19"/>
      <c r="E53" s="19"/>
      <c r="F53" s="21"/>
    </row>
    <row r="54" spans="1:6" x14ac:dyDescent="0.25">
      <c r="A54" s="13" t="s">
        <v>19</v>
      </c>
      <c r="B54" s="9" t="s">
        <v>30</v>
      </c>
      <c r="C54" s="19"/>
      <c r="D54" s="19"/>
      <c r="E54" s="19"/>
      <c r="F54" s="21"/>
    </row>
    <row r="55" spans="1:6" x14ac:dyDescent="0.25">
      <c r="A55" s="8" t="s">
        <v>7</v>
      </c>
      <c r="B55" s="9" t="s">
        <v>8</v>
      </c>
      <c r="C55" s="19">
        <f>C61</f>
        <v>32953</v>
      </c>
      <c r="D55" s="19"/>
      <c r="E55" s="19"/>
      <c r="F55" s="21"/>
    </row>
    <row r="56" spans="1:6" x14ac:dyDescent="0.25">
      <c r="A56" s="8">
        <v>3</v>
      </c>
      <c r="B56" s="9" t="s">
        <v>44</v>
      </c>
      <c r="C56" s="19"/>
      <c r="D56" s="19"/>
      <c r="E56" s="19"/>
      <c r="F56" s="21"/>
    </row>
    <row r="57" spans="1:6" x14ac:dyDescent="0.25">
      <c r="A57" s="13" t="s">
        <v>15</v>
      </c>
      <c r="B57" s="9" t="s">
        <v>29</v>
      </c>
      <c r="C57" s="19"/>
      <c r="D57" s="19"/>
      <c r="E57" s="19"/>
      <c r="F57" s="21"/>
    </row>
    <row r="58" spans="1:6" x14ac:dyDescent="0.25">
      <c r="A58" s="13" t="s">
        <v>18</v>
      </c>
      <c r="B58" s="9" t="s">
        <v>28</v>
      </c>
      <c r="C58" s="19"/>
      <c r="D58" s="19"/>
      <c r="E58" s="19"/>
      <c r="F58" s="21"/>
    </row>
    <row r="59" spans="1:6" x14ac:dyDescent="0.25">
      <c r="A59" s="13" t="s">
        <v>19</v>
      </c>
      <c r="B59" s="9" t="s">
        <v>30</v>
      </c>
      <c r="C59" s="19"/>
      <c r="D59" s="19"/>
      <c r="E59" s="19"/>
      <c r="F59" s="21"/>
    </row>
    <row r="60" spans="1:6" x14ac:dyDescent="0.25">
      <c r="A60" s="13" t="s">
        <v>20</v>
      </c>
      <c r="B60" s="9" t="s">
        <v>31</v>
      </c>
      <c r="C60" s="19"/>
      <c r="D60" s="19"/>
      <c r="E60" s="19"/>
      <c r="F60" s="21"/>
    </row>
    <row r="61" spans="1:6" x14ac:dyDescent="0.25">
      <c r="A61" s="8">
        <v>4</v>
      </c>
      <c r="B61" s="9" t="s">
        <v>46</v>
      </c>
      <c r="C61" s="19">
        <f>C62</f>
        <v>32953</v>
      </c>
      <c r="D61" s="19"/>
      <c r="E61" s="19"/>
      <c r="F61" s="21"/>
    </row>
    <row r="62" spans="1:6" x14ac:dyDescent="0.25">
      <c r="A62" s="13" t="s">
        <v>22</v>
      </c>
      <c r="B62" s="9" t="s">
        <v>32</v>
      </c>
      <c r="C62" s="19">
        <v>32953</v>
      </c>
      <c r="D62" s="19"/>
      <c r="E62" s="19"/>
      <c r="F62" s="21"/>
    </row>
    <row r="63" spans="1:6" x14ac:dyDescent="0.25">
      <c r="A63" s="8" t="s">
        <v>9</v>
      </c>
      <c r="B63" s="9" t="s">
        <v>10</v>
      </c>
      <c r="C63" s="19">
        <f>C64+C72</f>
        <v>47803</v>
      </c>
      <c r="D63" s="19">
        <f>D64+D72</f>
        <v>270932</v>
      </c>
      <c r="E63" s="19">
        <f>E64+E72</f>
        <v>100430</v>
      </c>
      <c r="F63" s="21">
        <f t="shared" si="2"/>
        <v>-170502</v>
      </c>
    </row>
    <row r="64" spans="1:6" x14ac:dyDescent="0.25">
      <c r="A64" s="8">
        <v>3</v>
      </c>
      <c r="B64" s="9" t="s">
        <v>44</v>
      </c>
      <c r="C64" s="19">
        <v>42642</v>
      </c>
      <c r="D64" s="19">
        <f>D65+D66</f>
        <v>247746</v>
      </c>
      <c r="E64" s="19">
        <f>E65+E66</f>
        <v>72660</v>
      </c>
      <c r="F64" s="21">
        <f t="shared" si="2"/>
        <v>-175086</v>
      </c>
    </row>
    <row r="65" spans="1:6" x14ac:dyDescent="0.25">
      <c r="A65" s="13" t="s">
        <v>15</v>
      </c>
      <c r="B65" s="9" t="s">
        <v>29</v>
      </c>
      <c r="C65" s="19">
        <v>21089</v>
      </c>
      <c r="D65" s="19">
        <v>160578</v>
      </c>
      <c r="E65" s="19">
        <v>42770</v>
      </c>
      <c r="F65" s="21">
        <f t="shared" si="2"/>
        <v>-117808</v>
      </c>
    </row>
    <row r="66" spans="1:6" x14ac:dyDescent="0.25">
      <c r="A66" s="13" t="s">
        <v>18</v>
      </c>
      <c r="B66" s="9" t="s">
        <v>28</v>
      </c>
      <c r="C66" s="19">
        <v>21554</v>
      </c>
      <c r="D66" s="19">
        <v>87168</v>
      </c>
      <c r="E66" s="19">
        <v>29890</v>
      </c>
      <c r="F66" s="21">
        <f t="shared" si="2"/>
        <v>-57278</v>
      </c>
    </row>
    <row r="67" spans="1:6" x14ac:dyDescent="0.25">
      <c r="A67" s="13" t="s">
        <v>19</v>
      </c>
      <c r="B67" s="9" t="s">
        <v>30</v>
      </c>
      <c r="C67" s="19"/>
      <c r="D67" s="19"/>
      <c r="E67" s="19"/>
      <c r="F67" s="21"/>
    </row>
    <row r="68" spans="1:6" x14ac:dyDescent="0.25">
      <c r="A68" s="13" t="s">
        <v>26</v>
      </c>
      <c r="B68" s="9" t="s">
        <v>36</v>
      </c>
      <c r="C68" s="19"/>
      <c r="D68" s="19"/>
      <c r="E68" s="19"/>
      <c r="F68" s="21"/>
    </row>
    <row r="69" spans="1:6" x14ac:dyDescent="0.25">
      <c r="A69" s="13" t="s">
        <v>25</v>
      </c>
      <c r="B69" s="9" t="s">
        <v>34</v>
      </c>
      <c r="C69" s="19"/>
      <c r="D69" s="19"/>
      <c r="E69" s="19"/>
      <c r="F69" s="21"/>
    </row>
    <row r="70" spans="1:6" x14ac:dyDescent="0.25">
      <c r="A70" s="13" t="s">
        <v>20</v>
      </c>
      <c r="B70" s="9" t="s">
        <v>31</v>
      </c>
      <c r="C70" s="19"/>
      <c r="D70" s="19"/>
      <c r="E70" s="19"/>
      <c r="F70" s="21"/>
    </row>
    <row r="71" spans="1:6" x14ac:dyDescent="0.25">
      <c r="A71" s="13" t="s">
        <v>23</v>
      </c>
      <c r="B71" s="9" t="s">
        <v>35</v>
      </c>
      <c r="C71" s="19"/>
      <c r="D71" s="19"/>
      <c r="E71" s="19"/>
      <c r="F71" s="21"/>
    </row>
    <row r="72" spans="1:6" x14ac:dyDescent="0.25">
      <c r="A72" s="8">
        <v>4</v>
      </c>
      <c r="B72" s="9" t="s">
        <v>46</v>
      </c>
      <c r="C72" s="19">
        <f>C74</f>
        <v>5161</v>
      </c>
      <c r="D72" s="19">
        <f>D74</f>
        <v>23186</v>
      </c>
      <c r="E72" s="19">
        <f>E73+E74</f>
        <v>27770</v>
      </c>
      <c r="F72" s="21">
        <f t="shared" ref="F72:F130" si="21">E72-D72</f>
        <v>4584</v>
      </c>
    </row>
    <row r="73" spans="1:6" x14ac:dyDescent="0.25">
      <c r="A73" s="13" t="s">
        <v>21</v>
      </c>
      <c r="B73" s="9" t="s">
        <v>38</v>
      </c>
      <c r="C73" s="19"/>
      <c r="D73" s="19"/>
      <c r="E73" s="19"/>
      <c r="F73" s="21">
        <f t="shared" si="21"/>
        <v>0</v>
      </c>
    </row>
    <row r="74" spans="1:6" x14ac:dyDescent="0.25">
      <c r="A74" s="13" t="s">
        <v>22</v>
      </c>
      <c r="B74" s="9" t="s">
        <v>32</v>
      </c>
      <c r="C74" s="19">
        <v>5161</v>
      </c>
      <c r="D74" s="19">
        <v>23186</v>
      </c>
      <c r="E74" s="19">
        <v>27770</v>
      </c>
      <c r="F74" s="21">
        <f t="shared" si="21"/>
        <v>4584</v>
      </c>
    </row>
    <row r="75" spans="1:6" x14ac:dyDescent="0.25">
      <c r="A75" s="13" t="s">
        <v>24</v>
      </c>
      <c r="B75" s="9" t="s">
        <v>33</v>
      </c>
      <c r="C75" s="19"/>
      <c r="D75" s="19"/>
      <c r="E75" s="19"/>
      <c r="F75" s="21"/>
    </row>
    <row r="76" spans="1:6" x14ac:dyDescent="0.25">
      <c r="A76" s="8" t="s">
        <v>37</v>
      </c>
      <c r="B76" s="9" t="s">
        <v>11</v>
      </c>
      <c r="C76" s="19">
        <f>C77+C84</f>
        <v>21748.67</v>
      </c>
      <c r="D76" s="19">
        <f t="shared" ref="D76" si="22">D77+D84</f>
        <v>2569</v>
      </c>
      <c r="E76" s="19">
        <f>E77+E84</f>
        <v>73384</v>
      </c>
      <c r="F76" s="21">
        <f t="shared" si="21"/>
        <v>70815</v>
      </c>
    </row>
    <row r="77" spans="1:6" x14ac:dyDescent="0.25">
      <c r="A77" s="8">
        <v>3</v>
      </c>
      <c r="B77" s="9" t="s">
        <v>44</v>
      </c>
      <c r="C77" s="19">
        <f>C78+C79</f>
        <v>21748.67</v>
      </c>
      <c r="D77" s="19">
        <f>D79</f>
        <v>2569</v>
      </c>
      <c r="E77" s="19">
        <f>E79+E78</f>
        <v>51384</v>
      </c>
      <c r="F77" s="21">
        <f t="shared" si="21"/>
        <v>48815</v>
      </c>
    </row>
    <row r="78" spans="1:6" x14ac:dyDescent="0.25">
      <c r="A78" s="13" t="s">
        <v>15</v>
      </c>
      <c r="B78" s="9" t="s">
        <v>29</v>
      </c>
      <c r="C78" s="19">
        <v>20609</v>
      </c>
      <c r="D78" s="19"/>
      <c r="E78" s="19">
        <v>12879</v>
      </c>
      <c r="F78" s="21">
        <f t="shared" si="21"/>
        <v>12879</v>
      </c>
    </row>
    <row r="79" spans="1:6" x14ac:dyDescent="0.25">
      <c r="A79" s="13" t="s">
        <v>18</v>
      </c>
      <c r="B79" s="9" t="s">
        <v>28</v>
      </c>
      <c r="C79" s="19">
        <v>1139.67</v>
      </c>
      <c r="D79" s="19">
        <v>2569</v>
      </c>
      <c r="E79" s="19">
        <v>38505</v>
      </c>
      <c r="F79" s="21">
        <f t="shared" si="21"/>
        <v>35936</v>
      </c>
    </row>
    <row r="80" spans="1:6" x14ac:dyDescent="0.25">
      <c r="A80" s="13" t="s">
        <v>19</v>
      </c>
      <c r="B80" s="9" t="s">
        <v>30</v>
      </c>
      <c r="C80" s="19"/>
      <c r="D80" s="19"/>
      <c r="E80" s="19"/>
      <c r="F80" s="21"/>
    </row>
    <row r="81" spans="1:6" x14ac:dyDescent="0.25">
      <c r="A81" s="13" t="s">
        <v>25</v>
      </c>
      <c r="B81" s="9" t="s">
        <v>34</v>
      </c>
      <c r="C81" s="19"/>
      <c r="D81" s="19"/>
      <c r="E81" s="19"/>
      <c r="F81" s="21"/>
    </row>
    <row r="82" spans="1:6" x14ac:dyDescent="0.25">
      <c r="A82" s="13" t="s">
        <v>20</v>
      </c>
      <c r="B82" s="9" t="s">
        <v>31</v>
      </c>
      <c r="C82" s="19"/>
      <c r="D82" s="19"/>
      <c r="E82" s="19"/>
      <c r="F82" s="21"/>
    </row>
    <row r="83" spans="1:6" x14ac:dyDescent="0.25">
      <c r="A83" s="13" t="s">
        <v>23</v>
      </c>
      <c r="B83" s="9" t="s">
        <v>35</v>
      </c>
      <c r="C83" s="19"/>
      <c r="D83" s="19"/>
      <c r="E83" s="19"/>
      <c r="F83" s="21"/>
    </row>
    <row r="84" spans="1:6" x14ac:dyDescent="0.25">
      <c r="A84" s="8">
        <v>4</v>
      </c>
      <c r="B84" s="9" t="s">
        <v>46</v>
      </c>
      <c r="C84" s="19">
        <f>C86</f>
        <v>0</v>
      </c>
      <c r="D84" s="19">
        <f t="shared" ref="D84" si="23">D86</f>
        <v>0</v>
      </c>
      <c r="E84" s="19">
        <f>E85+E86</f>
        <v>22000</v>
      </c>
      <c r="F84" s="21">
        <f t="shared" si="21"/>
        <v>22000</v>
      </c>
    </row>
    <row r="85" spans="1:6" x14ac:dyDescent="0.25">
      <c r="A85" s="13" t="s">
        <v>21</v>
      </c>
      <c r="B85" s="9" t="s">
        <v>38</v>
      </c>
      <c r="C85" s="19"/>
      <c r="D85" s="19"/>
      <c r="E85" s="19">
        <v>12000</v>
      </c>
      <c r="F85" s="21">
        <f t="shared" si="21"/>
        <v>12000</v>
      </c>
    </row>
    <row r="86" spans="1:6" x14ac:dyDescent="0.25">
      <c r="A86" s="13" t="s">
        <v>22</v>
      </c>
      <c r="B86" s="9" t="s">
        <v>32</v>
      </c>
      <c r="C86" s="19"/>
      <c r="D86" s="19"/>
      <c r="E86" s="19">
        <v>10000</v>
      </c>
      <c r="F86" s="21">
        <f t="shared" si="21"/>
        <v>10000</v>
      </c>
    </row>
    <row r="87" spans="1:6" x14ac:dyDescent="0.25">
      <c r="A87" s="13" t="s">
        <v>24</v>
      </c>
      <c r="B87" s="9" t="s">
        <v>33</v>
      </c>
      <c r="C87" s="19"/>
      <c r="D87" s="19"/>
      <c r="E87" s="19"/>
      <c r="F87" s="21"/>
    </row>
    <row r="88" spans="1:6" x14ac:dyDescent="0.25">
      <c r="A88" s="8" t="s">
        <v>41</v>
      </c>
      <c r="B88" s="9" t="s">
        <v>12</v>
      </c>
      <c r="C88" s="19">
        <f>C89</f>
        <v>4261</v>
      </c>
      <c r="D88" s="19">
        <f t="shared" ref="D88:E88" si="24">D89</f>
        <v>0</v>
      </c>
      <c r="E88" s="19">
        <f t="shared" si="24"/>
        <v>260</v>
      </c>
      <c r="F88" s="21">
        <f t="shared" si="21"/>
        <v>260</v>
      </c>
    </row>
    <row r="89" spans="1:6" x14ac:dyDescent="0.25">
      <c r="A89" s="8">
        <v>3</v>
      </c>
      <c r="B89" s="9" t="s">
        <v>44</v>
      </c>
      <c r="C89" s="19">
        <f>C90+C91</f>
        <v>4261</v>
      </c>
      <c r="D89" s="19">
        <f t="shared" ref="D89:E89" si="25">D90+D91</f>
        <v>0</v>
      </c>
      <c r="E89" s="19">
        <f t="shared" si="25"/>
        <v>260</v>
      </c>
      <c r="F89" s="21">
        <f t="shared" si="21"/>
        <v>260</v>
      </c>
    </row>
    <row r="90" spans="1:6" x14ac:dyDescent="0.25">
      <c r="A90" s="13" t="s">
        <v>15</v>
      </c>
      <c r="B90" s="9" t="s">
        <v>29</v>
      </c>
      <c r="C90" s="19">
        <v>2240</v>
      </c>
      <c r="D90" s="19"/>
      <c r="E90" s="19">
        <v>185</v>
      </c>
      <c r="F90" s="21">
        <f t="shared" si="21"/>
        <v>185</v>
      </c>
    </row>
    <row r="91" spans="1:6" x14ac:dyDescent="0.25">
      <c r="A91" s="13" t="s">
        <v>18</v>
      </c>
      <c r="B91" s="9" t="s">
        <v>28</v>
      </c>
      <c r="C91" s="19">
        <v>2021</v>
      </c>
      <c r="D91" s="19"/>
      <c r="E91" s="19">
        <v>75</v>
      </c>
      <c r="F91" s="21">
        <f t="shared" si="21"/>
        <v>75</v>
      </c>
    </row>
    <row r="92" spans="1:6" x14ac:dyDescent="0.25">
      <c r="A92" s="13" t="s">
        <v>19</v>
      </c>
      <c r="B92" s="9" t="s">
        <v>30</v>
      </c>
      <c r="C92" s="19"/>
      <c r="D92" s="19"/>
      <c r="E92" s="19"/>
      <c r="F92" s="21"/>
    </row>
    <row r="93" spans="1:6" x14ac:dyDescent="0.25">
      <c r="A93" s="8">
        <v>4</v>
      </c>
      <c r="B93" s="9" t="s">
        <v>46</v>
      </c>
      <c r="C93" s="19"/>
      <c r="D93" s="19"/>
      <c r="E93" s="19"/>
      <c r="F93" s="21"/>
    </row>
    <row r="94" spans="1:6" x14ac:dyDescent="0.25">
      <c r="A94" s="13" t="s">
        <v>21</v>
      </c>
      <c r="B94" s="9" t="s">
        <v>38</v>
      </c>
      <c r="C94" s="19"/>
      <c r="D94" s="19"/>
      <c r="E94" s="19"/>
      <c r="F94" s="21"/>
    </row>
    <row r="95" spans="1:6" x14ac:dyDescent="0.25">
      <c r="A95" s="13" t="s">
        <v>22</v>
      </c>
      <c r="B95" s="9" t="s">
        <v>32</v>
      </c>
      <c r="C95" s="19"/>
      <c r="D95" s="19"/>
      <c r="E95" s="19"/>
      <c r="F95" s="21"/>
    </row>
    <row r="96" spans="1:6" x14ac:dyDescent="0.25">
      <c r="A96" s="13" t="s">
        <v>24</v>
      </c>
      <c r="B96" s="9" t="s">
        <v>33</v>
      </c>
      <c r="C96" s="19"/>
      <c r="D96" s="19"/>
      <c r="E96" s="19"/>
      <c r="F96" s="21"/>
    </row>
    <row r="97" spans="1:6" x14ac:dyDescent="0.25">
      <c r="A97" s="12" t="s">
        <v>17</v>
      </c>
      <c r="B97" s="9" t="s">
        <v>2</v>
      </c>
      <c r="C97" s="19">
        <f>C98+C108+C120+C129+C136</f>
        <v>850901</v>
      </c>
      <c r="D97" s="19">
        <f t="shared" ref="D97" si="26">D98+D108+D120+D129+D136</f>
        <v>778870</v>
      </c>
      <c r="E97" s="19">
        <f>E98+E108+E120+E129+E136</f>
        <v>924718</v>
      </c>
      <c r="F97" s="21">
        <f t="shared" si="21"/>
        <v>145848</v>
      </c>
    </row>
    <row r="98" spans="1:6" x14ac:dyDescent="0.25">
      <c r="A98" s="8">
        <v>31</v>
      </c>
      <c r="B98" s="9" t="s">
        <v>16</v>
      </c>
      <c r="C98" s="19">
        <f>C99+C105</f>
        <v>154028</v>
      </c>
      <c r="D98" s="19">
        <f>D99+D105</f>
        <v>183229</v>
      </c>
      <c r="E98" s="19">
        <f>E99+E105</f>
        <v>145948</v>
      </c>
      <c r="F98" s="21">
        <f t="shared" si="21"/>
        <v>-37281</v>
      </c>
    </row>
    <row r="99" spans="1:6" x14ac:dyDescent="0.25">
      <c r="A99" s="8">
        <v>3</v>
      </c>
      <c r="B99" s="9" t="s">
        <v>44</v>
      </c>
      <c r="C99" s="19">
        <v>137734</v>
      </c>
      <c r="D99" s="19">
        <f>D100+D101+D103</f>
        <v>160409</v>
      </c>
      <c r="E99" s="19">
        <f>E100+E101+E103+E104</f>
        <v>144448</v>
      </c>
      <c r="F99" s="21">
        <f t="shared" si="21"/>
        <v>-15961</v>
      </c>
    </row>
    <row r="100" spans="1:6" x14ac:dyDescent="0.25">
      <c r="A100" s="13" t="s">
        <v>15</v>
      </c>
      <c r="B100" s="9" t="s">
        <v>29</v>
      </c>
      <c r="C100" s="19">
        <v>24471</v>
      </c>
      <c r="D100" s="19">
        <v>47550</v>
      </c>
      <c r="E100" s="19">
        <v>57425</v>
      </c>
      <c r="F100" s="21">
        <f t="shared" si="21"/>
        <v>9875</v>
      </c>
    </row>
    <row r="101" spans="1:6" x14ac:dyDescent="0.25">
      <c r="A101" s="13" t="s">
        <v>18</v>
      </c>
      <c r="B101" s="9" t="s">
        <v>28</v>
      </c>
      <c r="C101" s="19">
        <v>106590</v>
      </c>
      <c r="D101" s="19">
        <v>106859</v>
      </c>
      <c r="E101" s="19">
        <v>80523</v>
      </c>
      <c r="F101" s="21">
        <f t="shared" si="21"/>
        <v>-26336</v>
      </c>
    </row>
    <row r="102" spans="1:6" x14ac:dyDescent="0.25">
      <c r="A102" s="13" t="s">
        <v>19</v>
      </c>
      <c r="B102" s="9" t="s">
        <v>30</v>
      </c>
      <c r="C102" s="19">
        <v>30</v>
      </c>
      <c r="D102" s="19"/>
      <c r="E102" s="19"/>
      <c r="F102" s="21"/>
    </row>
    <row r="103" spans="1:6" x14ac:dyDescent="0.25">
      <c r="A103" s="13" t="s">
        <v>25</v>
      </c>
      <c r="B103" s="9" t="s">
        <v>34</v>
      </c>
      <c r="C103" s="19">
        <v>5192</v>
      </c>
      <c r="D103" s="19">
        <v>6000</v>
      </c>
      <c r="E103" s="19">
        <v>6000</v>
      </c>
      <c r="F103" s="21">
        <f t="shared" si="21"/>
        <v>0</v>
      </c>
    </row>
    <row r="104" spans="1:6" x14ac:dyDescent="0.25">
      <c r="A104" s="13" t="s">
        <v>23</v>
      </c>
      <c r="B104" s="9" t="s">
        <v>35</v>
      </c>
      <c r="C104" s="19">
        <v>1450</v>
      </c>
      <c r="D104" s="19"/>
      <c r="E104" s="19">
        <v>500</v>
      </c>
      <c r="F104" s="21">
        <f t="shared" si="21"/>
        <v>500</v>
      </c>
    </row>
    <row r="105" spans="1:6" x14ac:dyDescent="0.25">
      <c r="A105" s="8">
        <v>4</v>
      </c>
      <c r="B105" s="9" t="s">
        <v>46</v>
      </c>
      <c r="C105" s="19">
        <f>C106+C107</f>
        <v>16294</v>
      </c>
      <c r="D105" s="19">
        <f>D106+D107</f>
        <v>22820</v>
      </c>
      <c r="E105" s="19">
        <f t="shared" ref="E105" si="27">E106+E107</f>
        <v>1500</v>
      </c>
      <c r="F105" s="21">
        <f t="shared" si="21"/>
        <v>-21320</v>
      </c>
    </row>
    <row r="106" spans="1:6" x14ac:dyDescent="0.25">
      <c r="A106" s="13" t="s">
        <v>21</v>
      </c>
      <c r="B106" s="9" t="s">
        <v>38</v>
      </c>
      <c r="C106" s="19">
        <v>0</v>
      </c>
      <c r="D106" s="19">
        <v>3200</v>
      </c>
      <c r="E106" s="19">
        <v>0</v>
      </c>
      <c r="F106" s="21">
        <f t="shared" si="21"/>
        <v>-3200</v>
      </c>
    </row>
    <row r="107" spans="1:6" x14ac:dyDescent="0.25">
      <c r="A107" s="13" t="s">
        <v>22</v>
      </c>
      <c r="B107" s="9" t="s">
        <v>32</v>
      </c>
      <c r="C107" s="19">
        <v>16294</v>
      </c>
      <c r="D107" s="19">
        <v>19620</v>
      </c>
      <c r="E107" s="19">
        <v>1500</v>
      </c>
      <c r="F107" s="21">
        <f t="shared" si="21"/>
        <v>-18120</v>
      </c>
    </row>
    <row r="108" spans="1:6" x14ac:dyDescent="0.25">
      <c r="A108" s="8">
        <v>43</v>
      </c>
      <c r="B108" s="9" t="s">
        <v>8</v>
      </c>
      <c r="C108" s="19">
        <f>C109+C116</f>
        <v>366129</v>
      </c>
      <c r="D108" s="19">
        <f>D109+D116</f>
        <v>380105</v>
      </c>
      <c r="E108" s="19">
        <f>E109+E116</f>
        <v>377846</v>
      </c>
      <c r="F108" s="21">
        <f t="shared" si="21"/>
        <v>-2259</v>
      </c>
    </row>
    <row r="109" spans="1:6" x14ac:dyDescent="0.25">
      <c r="A109" s="8">
        <v>3</v>
      </c>
      <c r="B109" s="9" t="s">
        <v>44</v>
      </c>
      <c r="C109" s="19">
        <v>327509</v>
      </c>
      <c r="D109" s="19">
        <f>D110+D111+D112+D113</f>
        <v>347341</v>
      </c>
      <c r="E109" s="19">
        <f>E110+E111+E112+E113</f>
        <v>350846</v>
      </c>
      <c r="F109" s="21">
        <f t="shared" si="21"/>
        <v>3505</v>
      </c>
    </row>
    <row r="110" spans="1:6" x14ac:dyDescent="0.25">
      <c r="A110" s="13" t="s">
        <v>15</v>
      </c>
      <c r="B110" s="9" t="s">
        <v>29</v>
      </c>
      <c r="C110" s="19">
        <v>64856</v>
      </c>
      <c r="D110" s="19">
        <v>53572</v>
      </c>
      <c r="E110" s="19">
        <v>69324</v>
      </c>
      <c r="F110" s="21">
        <f t="shared" si="21"/>
        <v>15752</v>
      </c>
    </row>
    <row r="111" spans="1:6" x14ac:dyDescent="0.25">
      <c r="A111" s="13" t="s">
        <v>18</v>
      </c>
      <c r="B111" s="9" t="s">
        <v>28</v>
      </c>
      <c r="C111" s="19">
        <v>245080</v>
      </c>
      <c r="D111" s="19">
        <v>280269</v>
      </c>
      <c r="E111" s="19">
        <v>268022</v>
      </c>
      <c r="F111" s="21">
        <f t="shared" si="21"/>
        <v>-12247</v>
      </c>
    </row>
    <row r="112" spans="1:6" x14ac:dyDescent="0.25">
      <c r="A112" s="13">
        <v>34</v>
      </c>
      <c r="B112" s="9" t="s">
        <v>30</v>
      </c>
      <c r="C112" s="19">
        <v>1234</v>
      </c>
      <c r="D112" s="19">
        <v>1000</v>
      </c>
      <c r="E112" s="19">
        <v>1000</v>
      </c>
      <c r="F112" s="21">
        <f t="shared" si="21"/>
        <v>0</v>
      </c>
    </row>
    <row r="113" spans="1:9" x14ac:dyDescent="0.25">
      <c r="A113" s="13" t="s">
        <v>25</v>
      </c>
      <c r="B113" s="9" t="s">
        <v>34</v>
      </c>
      <c r="C113" s="19">
        <v>12872</v>
      </c>
      <c r="D113" s="19">
        <v>12500</v>
      </c>
      <c r="E113" s="19">
        <v>12500</v>
      </c>
      <c r="F113" s="21">
        <f t="shared" si="21"/>
        <v>0</v>
      </c>
    </row>
    <row r="114" spans="1:9" x14ac:dyDescent="0.25">
      <c r="A114" s="13">
        <v>37</v>
      </c>
      <c r="B114" s="9" t="s">
        <v>31</v>
      </c>
      <c r="C114" s="19">
        <v>3466</v>
      </c>
      <c r="D114" s="19"/>
      <c r="E114" s="19"/>
      <c r="F114" s="21"/>
    </row>
    <row r="115" spans="1:9" x14ac:dyDescent="0.25">
      <c r="A115" s="13" t="s">
        <v>23</v>
      </c>
      <c r="B115" s="9" t="s">
        <v>35</v>
      </c>
      <c r="C115" s="19"/>
      <c r="D115" s="19"/>
      <c r="E115" s="19"/>
      <c r="F115" s="21"/>
    </row>
    <row r="116" spans="1:9" x14ac:dyDescent="0.25">
      <c r="A116" s="8">
        <v>4</v>
      </c>
      <c r="B116" s="9" t="s">
        <v>46</v>
      </c>
      <c r="C116" s="19">
        <f>C117+C118</f>
        <v>38620</v>
      </c>
      <c r="D116" s="19">
        <f>D117+D118</f>
        <v>32764</v>
      </c>
      <c r="E116" s="19">
        <f t="shared" ref="E116" si="28">E117+E118</f>
        <v>27000</v>
      </c>
      <c r="F116" s="21">
        <f t="shared" si="21"/>
        <v>-5764</v>
      </c>
    </row>
    <row r="117" spans="1:9" x14ac:dyDescent="0.25">
      <c r="A117" s="13">
        <v>41</v>
      </c>
      <c r="B117" s="9" t="s">
        <v>38</v>
      </c>
      <c r="C117" s="19">
        <v>9098</v>
      </c>
      <c r="D117" s="19">
        <v>9500</v>
      </c>
      <c r="E117" s="19">
        <v>500</v>
      </c>
      <c r="F117" s="21">
        <f t="shared" si="21"/>
        <v>-9000</v>
      </c>
    </row>
    <row r="118" spans="1:9" x14ac:dyDescent="0.25">
      <c r="A118" s="13" t="s">
        <v>22</v>
      </c>
      <c r="B118" s="9" t="s">
        <v>32</v>
      </c>
      <c r="C118" s="21">
        <v>29522</v>
      </c>
      <c r="D118" s="21">
        <v>23264</v>
      </c>
      <c r="E118" s="21">
        <v>26500</v>
      </c>
      <c r="F118" s="21">
        <f t="shared" si="21"/>
        <v>3236</v>
      </c>
    </row>
    <row r="119" spans="1:9" x14ac:dyDescent="0.25">
      <c r="A119" s="16"/>
      <c r="B119" s="16"/>
      <c r="C119" s="21"/>
      <c r="D119" s="21"/>
      <c r="E119" s="21"/>
      <c r="F119" s="21"/>
    </row>
    <row r="120" spans="1:9" x14ac:dyDescent="0.25">
      <c r="A120" s="14">
        <v>52</v>
      </c>
      <c r="B120" s="9" t="s">
        <v>11</v>
      </c>
      <c r="C120" s="19">
        <f>C121+C126</f>
        <v>322404</v>
      </c>
      <c r="D120" s="19">
        <f>D121+D126</f>
        <v>215536</v>
      </c>
      <c r="E120" s="19">
        <f>E121+E126</f>
        <v>393024</v>
      </c>
      <c r="F120" s="21">
        <f t="shared" si="21"/>
        <v>177488</v>
      </c>
      <c r="I120" s="4"/>
    </row>
    <row r="121" spans="1:9" x14ac:dyDescent="0.25">
      <c r="A121" s="8">
        <v>3</v>
      </c>
      <c r="B121" s="9" t="s">
        <v>44</v>
      </c>
      <c r="C121" s="19">
        <f>C122+C123+C125</f>
        <v>286797</v>
      </c>
      <c r="D121" s="19">
        <f>D122+D123+D124</f>
        <v>191059</v>
      </c>
      <c r="E121" s="19">
        <f>E122+E123+E124+E125</f>
        <v>322821</v>
      </c>
      <c r="F121" s="21">
        <f t="shared" si="21"/>
        <v>131762</v>
      </c>
    </row>
    <row r="122" spans="1:9" x14ac:dyDescent="0.25">
      <c r="A122" s="13" t="s">
        <v>15</v>
      </c>
      <c r="B122" s="9" t="s">
        <v>29</v>
      </c>
      <c r="C122" s="19">
        <v>133415</v>
      </c>
      <c r="D122" s="19">
        <v>145877</v>
      </c>
      <c r="E122" s="19">
        <v>200069</v>
      </c>
      <c r="F122" s="21">
        <f t="shared" si="21"/>
        <v>54192</v>
      </c>
    </row>
    <row r="123" spans="1:9" x14ac:dyDescent="0.25">
      <c r="A123" s="13" t="s">
        <v>18</v>
      </c>
      <c r="B123" s="9" t="s">
        <v>28</v>
      </c>
      <c r="C123" s="19">
        <v>137232</v>
      </c>
      <c r="D123" s="19">
        <v>45182</v>
      </c>
      <c r="E123" s="19">
        <v>108727</v>
      </c>
      <c r="F123" s="21">
        <f t="shared" si="21"/>
        <v>63545</v>
      </c>
    </row>
    <row r="124" spans="1:9" x14ac:dyDescent="0.25">
      <c r="A124" s="13">
        <v>34</v>
      </c>
      <c r="B124" s="9" t="s">
        <v>30</v>
      </c>
      <c r="C124" s="19"/>
      <c r="D124" s="19"/>
      <c r="E124" s="19"/>
      <c r="F124" s="21"/>
    </row>
    <row r="125" spans="1:9" x14ac:dyDescent="0.25">
      <c r="A125" s="13">
        <v>37</v>
      </c>
      <c r="B125" s="9" t="s">
        <v>31</v>
      </c>
      <c r="C125" s="19">
        <v>16150</v>
      </c>
      <c r="D125" s="19"/>
      <c r="E125" s="19">
        <v>14025</v>
      </c>
      <c r="F125" s="21">
        <f t="shared" si="21"/>
        <v>14025</v>
      </c>
    </row>
    <row r="126" spans="1:9" x14ac:dyDescent="0.25">
      <c r="A126" s="8">
        <v>4</v>
      </c>
      <c r="B126" s="9" t="s">
        <v>46</v>
      </c>
      <c r="C126" s="19">
        <f>C127+C128</f>
        <v>35607</v>
      </c>
      <c r="D126" s="19">
        <f>D127+D128</f>
        <v>24477</v>
      </c>
      <c r="E126" s="19">
        <f>E127+E128</f>
        <v>70203</v>
      </c>
      <c r="F126" s="21">
        <f t="shared" si="21"/>
        <v>45726</v>
      </c>
    </row>
    <row r="127" spans="1:9" x14ac:dyDescent="0.25">
      <c r="A127" s="13">
        <v>41</v>
      </c>
      <c r="B127" s="9" t="s">
        <v>38</v>
      </c>
      <c r="C127" s="19">
        <v>0</v>
      </c>
      <c r="D127" s="19">
        <v>0</v>
      </c>
      <c r="E127" s="19">
        <v>9650</v>
      </c>
      <c r="F127" s="21">
        <f t="shared" si="21"/>
        <v>9650</v>
      </c>
    </row>
    <row r="128" spans="1:9" x14ac:dyDescent="0.25">
      <c r="A128" s="13" t="s">
        <v>22</v>
      </c>
      <c r="B128" s="9" t="s">
        <v>32</v>
      </c>
      <c r="C128" s="21">
        <v>35607</v>
      </c>
      <c r="D128" s="21">
        <v>24477</v>
      </c>
      <c r="E128" s="21">
        <v>60553</v>
      </c>
      <c r="F128" s="21">
        <f t="shared" si="21"/>
        <v>36076</v>
      </c>
    </row>
    <row r="129" spans="1:9" x14ac:dyDescent="0.25">
      <c r="A129" s="13">
        <v>61</v>
      </c>
      <c r="B129" s="9" t="s">
        <v>12</v>
      </c>
      <c r="C129" s="21">
        <f>C130</f>
        <v>8340</v>
      </c>
      <c r="D129" s="21">
        <f t="shared" ref="D129:E129" si="29">D130</f>
        <v>0</v>
      </c>
      <c r="E129" s="21">
        <f t="shared" si="29"/>
        <v>7400</v>
      </c>
      <c r="F129" s="21">
        <f t="shared" si="21"/>
        <v>7400</v>
      </c>
    </row>
    <row r="130" spans="1:9" x14ac:dyDescent="0.25">
      <c r="A130" s="8">
        <v>3</v>
      </c>
      <c r="B130" s="9" t="s">
        <v>44</v>
      </c>
      <c r="C130" s="19">
        <f>C131+C132+C133+C134+C135</f>
        <v>8340</v>
      </c>
      <c r="D130" s="19">
        <f>D131+D132+D133+D134</f>
        <v>0</v>
      </c>
      <c r="E130" s="19">
        <f t="shared" ref="E130" si="30">E131+E132+E133+E134</f>
        <v>7400</v>
      </c>
      <c r="F130" s="21">
        <f t="shared" si="21"/>
        <v>7400</v>
      </c>
    </row>
    <row r="131" spans="1:9" x14ac:dyDescent="0.25">
      <c r="A131" s="13" t="s">
        <v>15</v>
      </c>
      <c r="B131" s="9" t="s">
        <v>29</v>
      </c>
      <c r="C131" s="19"/>
      <c r="D131" s="19"/>
      <c r="E131" s="19"/>
      <c r="F131" s="21"/>
    </row>
    <row r="132" spans="1:9" x14ac:dyDescent="0.25">
      <c r="A132" s="13" t="s">
        <v>18</v>
      </c>
      <c r="B132" s="9" t="s">
        <v>28</v>
      </c>
      <c r="C132" s="19">
        <v>8340</v>
      </c>
      <c r="D132" s="19"/>
      <c r="E132" s="19">
        <v>7400</v>
      </c>
      <c r="F132" s="21">
        <f t="shared" ref="F132:F138" si="31">E132-D132</f>
        <v>7400</v>
      </c>
    </row>
    <row r="133" spans="1:9" x14ac:dyDescent="0.25">
      <c r="A133" s="13">
        <v>34</v>
      </c>
      <c r="B133" s="9" t="s">
        <v>30</v>
      </c>
      <c r="C133" s="19"/>
      <c r="D133" s="19"/>
      <c r="E133" s="19"/>
      <c r="F133" s="21"/>
    </row>
    <row r="134" spans="1:9" x14ac:dyDescent="0.25">
      <c r="A134" s="13" t="s">
        <v>25</v>
      </c>
      <c r="B134" s="9" t="s">
        <v>34</v>
      </c>
      <c r="C134" s="19"/>
      <c r="D134" s="19"/>
      <c r="E134" s="19"/>
      <c r="F134" s="21"/>
    </row>
    <row r="135" spans="1:9" x14ac:dyDescent="0.25">
      <c r="A135" s="13" t="s">
        <v>23</v>
      </c>
      <c r="B135" s="9" t="s">
        <v>35</v>
      </c>
      <c r="C135" s="19"/>
      <c r="D135" s="19"/>
      <c r="E135" s="19"/>
      <c r="F135" s="21"/>
    </row>
    <row r="136" spans="1:9" x14ac:dyDescent="0.25">
      <c r="A136" s="13">
        <v>71</v>
      </c>
      <c r="B136" s="9" t="s">
        <v>47</v>
      </c>
      <c r="C136" s="21"/>
      <c r="D136" s="21"/>
      <c r="E136" s="21">
        <f>E137</f>
        <v>500</v>
      </c>
      <c r="F136" s="21">
        <f t="shared" si="31"/>
        <v>500</v>
      </c>
    </row>
    <row r="137" spans="1:9" x14ac:dyDescent="0.25">
      <c r="A137" s="8">
        <v>4</v>
      </c>
      <c r="B137" s="9" t="s">
        <v>44</v>
      </c>
      <c r="C137" s="19"/>
      <c r="D137" s="19"/>
      <c r="E137" s="19">
        <f>E138</f>
        <v>500</v>
      </c>
      <c r="F137" s="21">
        <f t="shared" si="31"/>
        <v>500</v>
      </c>
    </row>
    <row r="138" spans="1:9" x14ac:dyDescent="0.25">
      <c r="A138" s="13" t="s">
        <v>22</v>
      </c>
      <c r="B138" s="9" t="s">
        <v>32</v>
      </c>
      <c r="C138" s="19"/>
      <c r="D138" s="19"/>
      <c r="E138" s="19">
        <v>500</v>
      </c>
      <c r="F138" s="21">
        <f t="shared" si="31"/>
        <v>500</v>
      </c>
    </row>
    <row r="139" spans="1:9" x14ac:dyDescent="0.25">
      <c r="C139" s="2"/>
    </row>
    <row r="140" spans="1:9" x14ac:dyDescent="0.25">
      <c r="I140" s="17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Nataša Ilić-Huserik</cp:lastModifiedBy>
  <cp:lastPrinted>2025-12-10T08:33:32Z</cp:lastPrinted>
  <dcterms:created xsi:type="dcterms:W3CDTF">2022-10-31T10:11:38Z</dcterms:created>
  <dcterms:modified xsi:type="dcterms:W3CDTF">2025-12-10T08:34:13Z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