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ilic\Desktop\rebalana 2026\"/>
    </mc:Choice>
  </mc:AlternateContent>
  <xr:revisionPtr revIDLastSave="0" documentId="13_ncr:1_{59108B23-DFD3-486F-BDA5-E85519023182}" xr6:coauthVersionLast="47" xr6:coauthVersionMax="47" xr10:uidLastSave="{00000000-0000-0000-0000-000000000000}"/>
  <bookViews>
    <workbookView xWindow="2205" yWindow="2205" windowWidth="21780" windowHeight="11280" xr2:uid="{00000000-000D-0000-FFFF-FFFF00000000}"/>
  </bookViews>
  <sheets>
    <sheet name="posebni dio GFR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7" l="1"/>
  <c r="E26" i="7"/>
  <c r="E30" i="7"/>
  <c r="E25" i="7" s="1"/>
  <c r="E40" i="7"/>
  <c r="E48" i="7"/>
  <c r="E57" i="7"/>
  <c r="E66" i="7"/>
  <c r="E71" i="7"/>
  <c r="E85" i="7"/>
  <c r="E93" i="7"/>
  <c r="E97" i="7"/>
  <c r="D63" i="7"/>
  <c r="E63" i="7"/>
  <c r="E56" i="7" l="1"/>
  <c r="D5" i="7" l="1"/>
  <c r="C91" i="7"/>
  <c r="C5" i="7" s="1"/>
  <c r="D85" i="7"/>
  <c r="D84" i="7" s="1"/>
  <c r="C93" i="7"/>
  <c r="C90" i="7" s="1"/>
  <c r="E91" i="7"/>
  <c r="E5" i="7" s="1"/>
  <c r="D92" i="7"/>
  <c r="D91" i="7" s="1"/>
  <c r="E18" i="7"/>
  <c r="C19" i="7"/>
  <c r="C18" i="7" s="1"/>
  <c r="D21" i="7"/>
  <c r="D22" i="7"/>
  <c r="D23" i="7"/>
  <c r="D24" i="7"/>
  <c r="D20" i="7"/>
  <c r="D99" i="7"/>
  <c r="D100" i="7"/>
  <c r="D101" i="7"/>
  <c r="D102" i="7"/>
  <c r="D98" i="7"/>
  <c r="E76" i="7"/>
  <c r="D78" i="7"/>
  <c r="D77" i="7"/>
  <c r="D80" i="7"/>
  <c r="D81" i="7"/>
  <c r="D72" i="7"/>
  <c r="D73" i="7"/>
  <c r="D74" i="7"/>
  <c r="D75" i="7"/>
  <c r="E65" i="7"/>
  <c r="E39" i="7" s="1"/>
  <c r="E17" i="7" s="1"/>
  <c r="C66" i="7"/>
  <c r="C65" i="7" s="1"/>
  <c r="C9" i="7" s="1"/>
  <c r="D68" i="7"/>
  <c r="D69" i="7"/>
  <c r="D70" i="7"/>
  <c r="D67" i="7"/>
  <c r="C63" i="7"/>
  <c r="D59" i="7"/>
  <c r="D60" i="7"/>
  <c r="D61" i="7"/>
  <c r="D62" i="7"/>
  <c r="D58" i="7"/>
  <c r="E89" i="7"/>
  <c r="E88" i="7"/>
  <c r="E87" i="7"/>
  <c r="C85" i="7"/>
  <c r="C84" i="7" s="1"/>
  <c r="D93" i="7" l="1"/>
  <c r="D10" i="7" s="1"/>
  <c r="E11" i="7"/>
  <c r="C10" i="7"/>
  <c r="E10" i="7"/>
  <c r="E84" i="7"/>
  <c r="E90" i="7"/>
  <c r="D19" i="7"/>
  <c r="D66" i="7"/>
  <c r="D65" i="7" s="1"/>
  <c r="E12" i="7" l="1"/>
  <c r="D90" i="7"/>
  <c r="D18" i="7"/>
  <c r="E50" i="7"/>
  <c r="E51" i="7"/>
  <c r="E52" i="7"/>
  <c r="E53" i="7"/>
  <c r="E54" i="7"/>
  <c r="E55" i="7"/>
  <c r="E49" i="7"/>
  <c r="E42" i="7"/>
  <c r="E43" i="7"/>
  <c r="E44" i="7"/>
  <c r="E45" i="7"/>
  <c r="E46" i="7"/>
  <c r="E47" i="7"/>
  <c r="E41" i="7"/>
  <c r="E32" i="7"/>
  <c r="E33" i="7" l="1"/>
  <c r="E37" i="7"/>
  <c r="E28" i="7"/>
  <c r="E29" i="7"/>
  <c r="E82" i="7" l="1"/>
  <c r="E14" i="7" s="1"/>
  <c r="C82" i="7"/>
  <c r="C14" i="7" s="1"/>
  <c r="E96" i="7"/>
  <c r="E15" i="7" s="1"/>
  <c r="D97" i="7"/>
  <c r="D96" i="7" s="1"/>
  <c r="D15" i="7" s="1"/>
  <c r="C97" i="7"/>
  <c r="C96" i="7" s="1"/>
  <c r="C15" i="7" s="1"/>
  <c r="D30" i="7"/>
  <c r="D82" i="7" l="1"/>
  <c r="D14" i="7" s="1"/>
  <c r="D48" i="7"/>
  <c r="D7" i="7" s="1"/>
  <c r="C40" i="7"/>
  <c r="C48" i="7"/>
  <c r="C7" i="7" s="1"/>
  <c r="C57" i="7"/>
  <c r="C56" i="7" s="1"/>
  <c r="C8" i="7" s="1"/>
  <c r="C3" i="7" s="1"/>
  <c r="C71" i="7"/>
  <c r="C11" i="7" s="1"/>
  <c r="D57" i="7"/>
  <c r="C6" i="7" l="1"/>
  <c r="D71" i="7"/>
  <c r="D11" i="7" s="1"/>
  <c r="C26" i="7"/>
  <c r="D26" i="7"/>
  <c r="C30" i="7"/>
  <c r="E4" i="7" l="1"/>
  <c r="D25" i="7"/>
  <c r="D4" i="7"/>
  <c r="C4" i="7"/>
  <c r="C25" i="7"/>
  <c r="D40" i="7" l="1"/>
  <c r="C79" i="7"/>
  <c r="E79" i="7"/>
  <c r="E13" i="7" s="1"/>
  <c r="C76" i="7" l="1"/>
  <c r="C13" i="7"/>
  <c r="E7" i="7"/>
  <c r="D79" i="7"/>
  <c r="D13" i="7" s="1"/>
  <c r="E9" i="7"/>
  <c r="D9" i="7"/>
  <c r="D56" i="7"/>
  <c r="D8" i="7" s="1"/>
  <c r="E6" i="7"/>
  <c r="D6" i="7"/>
  <c r="E8" i="7" l="1"/>
  <c r="E3" i="7" s="1"/>
  <c r="C39" i="7"/>
  <c r="C17" i="7" s="1"/>
  <c r="C12" i="7"/>
  <c r="D76" i="7"/>
  <c r="D39" i="7" l="1"/>
  <c r="D17" i="7" s="1"/>
  <c r="D12" i="7"/>
  <c r="D3" i="7" s="1"/>
</calcChain>
</file>

<file path=xl/sharedStrings.xml><?xml version="1.0" encoding="utf-8"?>
<sst xmlns="http://schemas.openxmlformats.org/spreadsheetml/2006/main" count="162" uniqueCount="65">
  <si>
    <t>Opći prihodi i primici</t>
  </si>
  <si>
    <t>43</t>
  </si>
  <si>
    <t>Ostali prihodi za posebne namjene</t>
  </si>
  <si>
    <t>Pomoći EU</t>
  </si>
  <si>
    <t>Donacije</t>
  </si>
  <si>
    <t>31</t>
  </si>
  <si>
    <t>Vlastiti prihodi</t>
  </si>
  <si>
    <t>Mehanizam za oporavak i otpornost</t>
  </si>
  <si>
    <t>Europski fond za regionalni razvoj (ERDF)</t>
  </si>
  <si>
    <t>32</t>
  </si>
  <si>
    <t>34</t>
  </si>
  <si>
    <t>37</t>
  </si>
  <si>
    <t>41</t>
  </si>
  <si>
    <t>42</t>
  </si>
  <si>
    <t>38</t>
  </si>
  <si>
    <t>45</t>
  </si>
  <si>
    <t>36</t>
  </si>
  <si>
    <t>11</t>
  </si>
  <si>
    <t>Materijalni rashodi</t>
  </si>
  <si>
    <t>Rashodi za zaposlene</t>
  </si>
  <si>
    <t>Financijski rashodi</t>
  </si>
  <si>
    <t>Naknade građanima i kućanstvima na temelju osiguranja i druge naknade</t>
  </si>
  <si>
    <t>Rashodi za nabavu proizvedene dugotrajne imovine</t>
  </si>
  <si>
    <t>Rashodi za dodatna ulaganja na nefinancijskoj imovini</t>
  </si>
  <si>
    <t>Pomoći dane u inozemstvo i unutar općeg proračuna</t>
  </si>
  <si>
    <t>Ostali rashodi</t>
  </si>
  <si>
    <t>Rashodi za nabavu neproizvedene dugotrajne imovine</t>
  </si>
  <si>
    <t>61</t>
  </si>
  <si>
    <t xml:space="preserve">Plaće za redovan rad  </t>
  </si>
  <si>
    <t>UKUPNO IZVORI</t>
  </si>
  <si>
    <t xml:space="preserve">UKUPNO AKTIVNOSTI </t>
  </si>
  <si>
    <t>PLAN 
ZA 2026.</t>
  </si>
  <si>
    <t>NPOO PROJEKTI</t>
  </si>
  <si>
    <t>Opći prihodi i primici-PROGRAMSKO FINANCIRANJE</t>
  </si>
  <si>
    <t>Opći prihodi i primici-PLAĆA I MAT PRAVA</t>
  </si>
  <si>
    <t>'Pomoći iz DP</t>
  </si>
  <si>
    <t xml:space="preserve">NAZIV PRORAČUNSKOG KORISNIKA:                    SVEUČILIŠTE U RIJECI GRAĐEVINSKI FAKULTET </t>
  </si>
  <si>
    <t>Tekuće donacije</t>
  </si>
  <si>
    <t>Rashodi za nabavku neproizvedene dugotrajne imovine</t>
  </si>
  <si>
    <t xml:space="preserve">BROJČANA OZNAKA PRORAČUNSKOG KORISNIKA:   2160 </t>
  </si>
  <si>
    <t>Namjenski primici od zaduživanja - ostali</t>
  </si>
  <si>
    <t>K679130</t>
  </si>
  <si>
    <t>Projekt digitalne, inovativne i zelene tranzicije</t>
  </si>
  <si>
    <t>PROGRAMSKO FINANCIRANJE JAVNIH VISOKIH UČILIŠTA</t>
  </si>
  <si>
    <t>PROGRAMSKO I OSTALO FINANCIRANJE JAVNIH VISOKIH UČILIŠTA</t>
  </si>
  <si>
    <t>POVEĆANJE/SMANJENJE</t>
  </si>
  <si>
    <t>NOVI PLAN 2026</t>
  </si>
  <si>
    <t>A679134</t>
  </si>
  <si>
    <t>A679135</t>
  </si>
  <si>
    <t>A679136</t>
  </si>
  <si>
    <t>RAZVOJ SUSTAVA PROGRAMSKIH SPORAZUMA SVEUČILIŠTA</t>
  </si>
  <si>
    <t>Pomoći iz DP kroz opće prihode i primitke</t>
  </si>
  <si>
    <t xml:space="preserve">Pomoći iz DP </t>
  </si>
  <si>
    <t>Pomoći iz DP kroz ostale prihode za posebne namjene</t>
  </si>
  <si>
    <t>Programi unije</t>
  </si>
  <si>
    <t>Programi unije raspoloživi predujam</t>
  </si>
  <si>
    <t>Prihodi od prodaje ili najma nefinancijske imovine i naknade s naslova osiguranja</t>
  </si>
  <si>
    <t>A679133</t>
  </si>
  <si>
    <t>PROGRAM PREKOGRANIČNE SURADNJE UPRAVLJAČKO TIJELO IZ INOZEMSTVA</t>
  </si>
  <si>
    <t>EUROPSKI FOND ZA REGIONALNI RAZVOJ PREDFINANCIRANJE IZ IZVORA 11</t>
  </si>
  <si>
    <t>K679124</t>
  </si>
  <si>
    <t>Program učinkoviti ljudski potencijali</t>
  </si>
  <si>
    <t>Dio općih prihoda i primitaka</t>
  </si>
  <si>
    <t xml:space="preserve">Europski socijalni fond plus </t>
  </si>
  <si>
    <t>EUropski fond za regionalni razvoj (ERDF) predfinaciranje iz izvora 11 Opći primici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</si>
</sst>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sz val="8"/>
      <name val="Arial"/>
      <family val="2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medium">
        <color indexed="64"/>
      </left>
      <right style="thin">
        <color indexed="18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medium">
        <color indexed="64"/>
      </right>
      <top/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medium">
        <color indexed="64"/>
      </right>
      <top style="thin">
        <color indexed="18"/>
      </top>
      <bottom/>
      <diagonal/>
    </border>
    <border>
      <left style="medium">
        <color indexed="64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medium">
        <color indexed="64"/>
      </right>
      <top style="thin">
        <color indexed="1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18"/>
      </left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/>
      <diagonal/>
    </border>
    <border>
      <left style="thin">
        <color indexed="64"/>
      </left>
      <right style="thin">
        <color indexed="18"/>
      </right>
      <top style="medium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64"/>
      </bottom>
      <diagonal/>
    </border>
    <border>
      <left style="thin">
        <color indexed="64"/>
      </left>
      <right style="thin">
        <color indexed="18"/>
      </right>
      <top style="thin">
        <color indexed="18"/>
      </top>
      <bottom style="thin">
        <color indexed="64"/>
      </bottom>
      <diagonal/>
    </border>
  </borders>
  <cellStyleXfs count="51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2" fillId="21" borderId="3" applyProtection="0">
      <alignment vertical="center"/>
    </xf>
    <xf numFmtId="4" fontId="12" fillId="21" borderId="3" applyNumberFormat="0" applyProtection="0">
      <alignment horizontal="left" vertical="center" indent="1"/>
    </xf>
    <xf numFmtId="4" fontId="12" fillId="22" borderId="3" applyNumberFormat="0" applyProtection="0">
      <alignment horizontal="right" vertical="center"/>
    </xf>
    <xf numFmtId="4" fontId="12" fillId="5" borderId="3" applyNumberFormat="0" applyProtection="0">
      <alignment horizontal="left" vertical="center" indent="1"/>
    </xf>
    <xf numFmtId="4" fontId="12" fillId="23" borderId="3" applyNumberFormat="0" applyProtection="0">
      <alignment vertical="center"/>
    </xf>
    <xf numFmtId="0" fontId="12" fillId="24" borderId="3" applyNumberFormat="0" applyProtection="0">
      <alignment horizontal="left" vertical="center" indent="1"/>
    </xf>
    <xf numFmtId="0" fontId="12" fillId="25" borderId="3" applyNumberFormat="0" applyProtection="0">
      <alignment horizontal="left" vertical="center" indent="1"/>
    </xf>
    <xf numFmtId="0" fontId="12" fillId="2" borderId="3" applyNumberFormat="0" applyProtection="0">
      <alignment horizontal="left" vertical="center" wrapText="1" indent="1"/>
    </xf>
    <xf numFmtId="0" fontId="12" fillId="26" borderId="3" applyNumberFormat="0" applyProtection="0">
      <alignment horizontal="left" vertical="center" indent="1"/>
    </xf>
    <xf numFmtId="4" fontId="12" fillId="0" borderId="3" applyNumberFormat="0" applyProtection="0">
      <alignment horizontal="right" vertical="center"/>
    </xf>
  </cellStyleXfs>
  <cellXfs count="67">
    <xf numFmtId="0" fontId="0" fillId="0" borderId="0" xfId="0"/>
    <xf numFmtId="0" fontId="0" fillId="0" borderId="0" xfId="0" applyFill="1"/>
    <xf numFmtId="3" fontId="12" fillId="0" borderId="4" xfId="50" applyNumberFormat="1" applyFill="1" applyBorder="1">
      <alignment horizontal="right" vertical="center"/>
    </xf>
    <xf numFmtId="0" fontId="12" fillId="0" borderId="3" xfId="49" quotePrefix="1" applyFill="1" applyBorder="1">
      <alignment horizontal="left" vertical="center" indent="1"/>
    </xf>
    <xf numFmtId="3" fontId="12" fillId="0" borderId="3" xfId="50" applyNumberFormat="1" applyFill="1" applyBorder="1">
      <alignment horizontal="right" vertical="center"/>
    </xf>
    <xf numFmtId="0" fontId="12" fillId="0" borderId="4" xfId="49" quotePrefix="1" applyFill="1" applyBorder="1">
      <alignment horizontal="left" vertical="center" indent="1"/>
    </xf>
    <xf numFmtId="0" fontId="13" fillId="29" borderId="5" xfId="0" quotePrefix="1" applyFont="1" applyFill="1" applyBorder="1" applyAlignment="1">
      <alignment horizontal="center" vertical="center" wrapText="1"/>
    </xf>
    <xf numFmtId="0" fontId="13" fillId="29" borderId="6" xfId="0" quotePrefix="1" applyFont="1" applyFill="1" applyBorder="1" applyAlignment="1">
      <alignment horizontal="center" vertical="center" wrapText="1"/>
    </xf>
    <xf numFmtId="3" fontId="13" fillId="29" borderId="6" xfId="0" quotePrefix="1" applyNumberFormat="1" applyFont="1" applyFill="1" applyBorder="1" applyAlignment="1">
      <alignment horizontal="center" vertical="center" wrapText="1"/>
    </xf>
    <xf numFmtId="0" fontId="12" fillId="0" borderId="7" xfId="49" quotePrefix="1" applyFill="1" applyBorder="1">
      <alignment horizontal="left" vertical="center" indent="1"/>
    </xf>
    <xf numFmtId="3" fontId="12" fillId="0" borderId="7" xfId="50" applyNumberFormat="1" applyFill="1" applyBorder="1">
      <alignment horizontal="right" vertical="center"/>
    </xf>
    <xf numFmtId="0" fontId="12" fillId="27" borderId="9" xfId="49" quotePrefix="1" applyFill="1" applyBorder="1">
      <alignment horizontal="left" vertical="center" indent="1"/>
    </xf>
    <xf numFmtId="3" fontId="12" fillId="27" borderId="9" xfId="50" applyNumberFormat="1" applyFill="1" applyBorder="1">
      <alignment horizontal="right" vertical="center"/>
    </xf>
    <xf numFmtId="0" fontId="12" fillId="28" borderId="9" xfId="49" quotePrefix="1" applyFill="1" applyBorder="1">
      <alignment horizontal="left" vertical="center" indent="1"/>
    </xf>
    <xf numFmtId="3" fontId="12" fillId="28" borderId="9" xfId="50" applyNumberFormat="1" applyFill="1" applyBorder="1">
      <alignment horizontal="right" vertical="center"/>
    </xf>
    <xf numFmtId="0" fontId="12" fillId="28" borderId="8" xfId="49" quotePrefix="1" applyFill="1" applyBorder="1" applyAlignment="1">
      <alignment horizontal="center" vertical="center"/>
    </xf>
    <xf numFmtId="0" fontId="12" fillId="27" borderId="8" xfId="49" quotePrefix="1" applyFill="1" applyBorder="1" applyAlignment="1">
      <alignment horizontal="center" vertical="center"/>
    </xf>
    <xf numFmtId="3" fontId="12" fillId="0" borderId="14" xfId="50" applyNumberFormat="1" applyFill="1" applyBorder="1">
      <alignment horizontal="right" vertical="center"/>
    </xf>
    <xf numFmtId="3" fontId="12" fillId="0" borderId="16" xfId="50" applyNumberFormat="1" applyFill="1" applyBorder="1">
      <alignment horizontal="right" vertical="center"/>
    </xf>
    <xf numFmtId="3" fontId="12" fillId="0" borderId="18" xfId="50" applyNumberFormat="1" applyFill="1" applyBorder="1">
      <alignment horizontal="right" vertical="center"/>
    </xf>
    <xf numFmtId="0" fontId="12" fillId="0" borderId="20" xfId="49" quotePrefix="1" applyFill="1" applyBorder="1">
      <alignment horizontal="left" vertical="center" indent="1"/>
    </xf>
    <xf numFmtId="3" fontId="12" fillId="0" borderId="20" xfId="50" applyNumberFormat="1" applyFill="1" applyBorder="1">
      <alignment horizontal="right" vertical="center"/>
    </xf>
    <xf numFmtId="3" fontId="12" fillId="0" borderId="21" xfId="50" applyNumberFormat="1" applyFill="1" applyBorder="1">
      <alignment horizontal="right" vertical="center"/>
    </xf>
    <xf numFmtId="0" fontId="13" fillId="30" borderId="10" xfId="0" quotePrefix="1" applyFont="1" applyFill="1" applyBorder="1" applyAlignment="1">
      <alignment horizontal="center" vertical="center" wrapText="1"/>
    </xf>
    <xf numFmtId="0" fontId="13" fillId="30" borderId="11" xfId="0" quotePrefix="1" applyFont="1" applyFill="1" applyBorder="1" applyAlignment="1">
      <alignment horizontal="center" vertical="center" wrapText="1"/>
    </xf>
    <xf numFmtId="0" fontId="13" fillId="30" borderId="11" xfId="0" applyNumberFormat="1" applyFont="1" applyFill="1" applyBorder="1" applyAlignment="1" applyProtection="1">
      <alignment horizontal="center" vertical="center" wrapText="1"/>
    </xf>
    <xf numFmtId="0" fontId="13" fillId="30" borderId="12" xfId="0" applyNumberFormat="1" applyFont="1" applyFill="1" applyBorder="1" applyAlignment="1" applyProtection="1">
      <alignment horizontal="center" vertical="center" wrapText="1"/>
    </xf>
    <xf numFmtId="3" fontId="13" fillId="29" borderId="22" xfId="0" quotePrefix="1" applyNumberFormat="1" applyFont="1" applyFill="1" applyBorder="1" applyAlignment="1">
      <alignment horizontal="center" vertical="center" wrapText="1"/>
    </xf>
    <xf numFmtId="3" fontId="12" fillId="27" borderId="23" xfId="50" applyNumberFormat="1" applyFill="1" applyBorder="1">
      <alignment horizontal="right" vertical="center"/>
    </xf>
    <xf numFmtId="0" fontId="0" fillId="0" borderId="0" xfId="0" applyFill="1" applyAlignment="1">
      <alignment horizontal="center"/>
    </xf>
    <xf numFmtId="0" fontId="14" fillId="27" borderId="13" xfId="49" quotePrefix="1" applyFont="1" applyFill="1" applyBorder="1" applyAlignment="1">
      <alignment horizontal="center" vertical="center"/>
    </xf>
    <xf numFmtId="0" fontId="14" fillId="27" borderId="15" xfId="49" quotePrefix="1" applyFont="1" applyFill="1" applyBorder="1" applyAlignment="1">
      <alignment horizontal="center" vertical="center"/>
    </xf>
    <xf numFmtId="0" fontId="12" fillId="29" borderId="8" xfId="49" quotePrefix="1" applyFill="1" applyBorder="1" applyAlignment="1">
      <alignment horizontal="center" vertical="center"/>
    </xf>
    <xf numFmtId="0" fontId="12" fillId="0" borderId="13" xfId="49" quotePrefix="1" applyFill="1" applyBorder="1" applyAlignment="1">
      <alignment horizontal="center" vertical="center"/>
    </xf>
    <xf numFmtId="0" fontId="12" fillId="0" borderId="15" xfId="49" quotePrefix="1" applyFill="1" applyBorder="1" applyAlignment="1">
      <alignment horizontal="center" vertical="center"/>
    </xf>
    <xf numFmtId="0" fontId="12" fillId="0" borderId="17" xfId="49" quotePrefix="1" applyFill="1" applyBorder="1" applyAlignment="1">
      <alignment horizontal="center" vertical="center"/>
    </xf>
    <xf numFmtId="0" fontId="12" fillId="0" borderId="19" xfId="49" quotePrefix="1" applyFill="1" applyBorder="1" applyAlignment="1">
      <alignment horizontal="center" vertical="center"/>
    </xf>
    <xf numFmtId="0" fontId="14" fillId="27" borderId="19" xfId="49" quotePrefix="1" applyFont="1" applyFill="1" applyBorder="1" applyAlignment="1">
      <alignment horizontal="center" vertical="center"/>
    </xf>
    <xf numFmtId="3" fontId="12" fillId="0" borderId="27" xfId="50" applyNumberFormat="1" applyFill="1" applyBorder="1">
      <alignment horizontal="right" vertical="center"/>
    </xf>
    <xf numFmtId="3" fontId="12" fillId="28" borderId="9" xfId="49" quotePrefix="1" applyNumberFormat="1" applyFill="1" applyBorder="1" applyAlignment="1">
      <alignment vertical="center"/>
    </xf>
    <xf numFmtId="0" fontId="0" fillId="0" borderId="28" xfId="0" applyFill="1" applyBorder="1"/>
    <xf numFmtId="3" fontId="12" fillId="27" borderId="29" xfId="50" applyNumberFormat="1" applyFill="1" applyBorder="1">
      <alignment horizontal="right" vertical="center"/>
    </xf>
    <xf numFmtId="3" fontId="12" fillId="0" borderId="23" xfId="50" applyNumberFormat="1" applyFill="1" applyBorder="1">
      <alignment horizontal="right" vertical="center"/>
    </xf>
    <xf numFmtId="0" fontId="16" fillId="27" borderId="8" xfId="49" quotePrefix="1" applyFont="1" applyFill="1" applyBorder="1" applyAlignment="1">
      <alignment horizontal="center" vertical="center"/>
    </xf>
    <xf numFmtId="0" fontId="16" fillId="27" borderId="9" xfId="49" quotePrefix="1" applyFont="1" applyFill="1" applyBorder="1">
      <alignment horizontal="left" vertical="center" indent="1"/>
    </xf>
    <xf numFmtId="3" fontId="16" fillId="27" borderId="9" xfId="50" applyNumberFormat="1" applyFont="1" applyFill="1" applyBorder="1">
      <alignment horizontal="right" vertical="center"/>
    </xf>
    <xf numFmtId="0" fontId="17" fillId="27" borderId="25" xfId="0" quotePrefix="1" applyFont="1" applyFill="1" applyBorder="1" applyAlignment="1">
      <alignment horizontal="center" vertical="center" wrapText="1"/>
    </xf>
    <xf numFmtId="3" fontId="17" fillId="27" borderId="6" xfId="0" quotePrefix="1" applyNumberFormat="1" applyFont="1" applyFill="1" applyBorder="1" applyAlignment="1">
      <alignment horizontal="right" vertical="center" wrapText="1"/>
    </xf>
    <xf numFmtId="0" fontId="17" fillId="28" borderId="25" xfId="0" quotePrefix="1" applyFont="1" applyFill="1" applyBorder="1" applyAlignment="1">
      <alignment horizontal="center" vertical="center" wrapText="1"/>
    </xf>
    <xf numFmtId="3" fontId="17" fillId="28" borderId="6" xfId="0" quotePrefix="1" applyNumberFormat="1" applyFont="1" applyFill="1" applyBorder="1" applyAlignment="1">
      <alignment horizontal="right" vertical="center" wrapText="1"/>
    </xf>
    <xf numFmtId="0" fontId="15" fillId="29" borderId="25" xfId="49" quotePrefix="1" applyFont="1" applyFill="1" applyBorder="1" applyAlignment="1">
      <alignment horizontal="center" vertical="center"/>
    </xf>
    <xf numFmtId="0" fontId="15" fillId="29" borderId="26" xfId="49" quotePrefix="1" applyFont="1" applyFill="1" applyBorder="1" applyAlignment="1">
      <alignment horizontal="center" vertical="center"/>
    </xf>
    <xf numFmtId="0" fontId="15" fillId="29" borderId="24" xfId="49" quotePrefix="1" applyFont="1" applyFill="1" applyBorder="1" applyAlignment="1">
      <alignment horizontal="center" vertical="center"/>
    </xf>
    <xf numFmtId="3" fontId="12" fillId="0" borderId="30" xfId="50" applyNumberFormat="1" applyFill="1" applyBorder="1">
      <alignment horizontal="right" vertical="center"/>
    </xf>
    <xf numFmtId="3" fontId="12" fillId="0" borderId="31" xfId="50" applyNumberFormat="1" applyFill="1" applyBorder="1">
      <alignment horizontal="right" vertical="center"/>
    </xf>
    <xf numFmtId="3" fontId="12" fillId="0" borderId="33" xfId="50" applyNumberFormat="1" applyFill="1" applyBorder="1">
      <alignment horizontal="right" vertical="center"/>
    </xf>
    <xf numFmtId="3" fontId="12" fillId="0" borderId="32" xfId="50" applyNumberFormat="1" applyFill="1" applyBorder="1">
      <alignment horizontal="right" vertical="center"/>
    </xf>
    <xf numFmtId="3" fontId="12" fillId="31" borderId="30" xfId="50" applyNumberFormat="1" applyFill="1" applyBorder="1">
      <alignment horizontal="right" vertical="center"/>
    </xf>
    <xf numFmtId="3" fontId="12" fillId="31" borderId="32" xfId="50" applyNumberFormat="1" applyFill="1" applyBorder="1">
      <alignment horizontal="right" vertical="center"/>
    </xf>
    <xf numFmtId="3" fontId="12" fillId="31" borderId="27" xfId="50" applyNumberFormat="1" applyFill="1" applyBorder="1">
      <alignment horizontal="right" vertical="center"/>
    </xf>
    <xf numFmtId="3" fontId="12" fillId="0" borderId="34" xfId="50" applyNumberFormat="1" applyFill="1" applyBorder="1">
      <alignment horizontal="right" vertical="center"/>
    </xf>
    <xf numFmtId="0" fontId="14" fillId="27" borderId="17" xfId="49" quotePrefix="1" applyFont="1" applyFill="1" applyBorder="1" applyAlignment="1">
      <alignment horizontal="center" vertical="center"/>
    </xf>
    <xf numFmtId="0" fontId="12" fillId="0" borderId="35" xfId="49" quotePrefix="1" applyFill="1" applyBorder="1">
      <alignment horizontal="left" vertical="center" indent="1"/>
    </xf>
    <xf numFmtId="0" fontId="12" fillId="0" borderId="37" xfId="49" quotePrefix="1" applyFill="1" applyBorder="1">
      <alignment horizontal="left" vertical="center" indent="1"/>
    </xf>
    <xf numFmtId="0" fontId="12" fillId="31" borderId="36" xfId="49" quotePrefix="1" applyFill="1" applyBorder="1">
      <alignment horizontal="left" vertical="center" indent="1"/>
    </xf>
    <xf numFmtId="0" fontId="12" fillId="0" borderId="27" xfId="49" quotePrefix="1" applyFill="1" applyBorder="1">
      <alignment horizontal="left" vertical="center" indent="1"/>
    </xf>
    <xf numFmtId="0" fontId="14" fillId="27" borderId="38" xfId="49" quotePrefix="1" applyFont="1" applyFill="1" applyBorder="1" applyAlignment="1">
      <alignment horizontal="center" vertical="center"/>
    </xf>
  </cellXfs>
  <cellStyles count="51">
    <cellStyle name="Normal 2" xfId="3" xr:uid="{00000000-0005-0000-0000-000001000000}"/>
    <cellStyle name="Normalno" xfId="0" builtinId="0"/>
    <cellStyle name="SAPBEXaggData" xfId="5" xr:uid="{00000000-0005-0000-0000-000002000000}"/>
    <cellStyle name="SAPBEXaggData 2" xfId="45" xr:uid="{00000000-0005-0000-0000-000003000000}"/>
    <cellStyle name="SAPBEXaggDataEmph" xfId="9" xr:uid="{00000000-0005-0000-0000-000004000000}"/>
    <cellStyle name="SAPBEXaggItem" xfId="10" xr:uid="{00000000-0005-0000-0000-000005000000}"/>
    <cellStyle name="SAPBEXaggItem 2" xfId="44" xr:uid="{00000000-0005-0000-0000-000006000000}"/>
    <cellStyle name="SAPBEXaggItemX" xfId="11" xr:uid="{00000000-0005-0000-0000-000007000000}"/>
    <cellStyle name="SAPBEXchaText" xfId="1" xr:uid="{00000000-0005-0000-0000-000008000000}"/>
    <cellStyle name="SAPBEXchaText 2" xfId="41" xr:uid="{00000000-0005-0000-0000-000009000000}"/>
    <cellStyle name="SAPBEXexcBad7" xfId="12" xr:uid="{00000000-0005-0000-0000-00000A000000}"/>
    <cellStyle name="SAPBEXexcBad8" xfId="13" xr:uid="{00000000-0005-0000-0000-00000B000000}"/>
    <cellStyle name="SAPBEXexcBad9" xfId="14" xr:uid="{00000000-0005-0000-0000-00000C000000}"/>
    <cellStyle name="SAPBEXexcCritical4" xfId="15" xr:uid="{00000000-0005-0000-0000-00000D000000}"/>
    <cellStyle name="SAPBEXexcCritical5" xfId="16" xr:uid="{00000000-0005-0000-0000-00000E000000}"/>
    <cellStyle name="SAPBEXexcCritical6" xfId="17" xr:uid="{00000000-0005-0000-0000-00000F000000}"/>
    <cellStyle name="SAPBEXexcGood1" xfId="18" xr:uid="{00000000-0005-0000-0000-000010000000}"/>
    <cellStyle name="SAPBEXexcGood2" xfId="19" xr:uid="{00000000-0005-0000-0000-000011000000}"/>
    <cellStyle name="SAPBEXexcGood3" xfId="20" xr:uid="{00000000-0005-0000-0000-000012000000}"/>
    <cellStyle name="SAPBEXfilterDrill" xfId="21" xr:uid="{00000000-0005-0000-0000-000013000000}"/>
    <cellStyle name="SAPBEXfilterItem" xfId="22" xr:uid="{00000000-0005-0000-0000-000014000000}"/>
    <cellStyle name="SAPBEXfilterText" xfId="23" xr:uid="{00000000-0005-0000-0000-000015000000}"/>
    <cellStyle name="SAPBEXformats" xfId="24" xr:uid="{00000000-0005-0000-0000-000016000000}"/>
    <cellStyle name="SAPBEXformats 2" xfId="43" xr:uid="{00000000-0005-0000-0000-000017000000}"/>
    <cellStyle name="SAPBEXheaderItem" xfId="25" xr:uid="{00000000-0005-0000-0000-000018000000}"/>
    <cellStyle name="SAPBEXheaderText" xfId="26" xr:uid="{00000000-0005-0000-0000-000019000000}"/>
    <cellStyle name="SAPBEXHLevel0" xfId="27" xr:uid="{00000000-0005-0000-0000-00001A000000}"/>
    <cellStyle name="SAPBEXHLevel0 2" xfId="46" xr:uid="{00000000-0005-0000-0000-00001B000000}"/>
    <cellStyle name="SAPBEXHLevel0X" xfId="28" xr:uid="{00000000-0005-0000-0000-00001C000000}"/>
    <cellStyle name="SAPBEXHLevel1" xfId="4" xr:uid="{00000000-0005-0000-0000-00001D000000}"/>
    <cellStyle name="SAPBEXHLevel1 2" xfId="47" xr:uid="{00000000-0005-0000-0000-00001E000000}"/>
    <cellStyle name="SAPBEXHLevel1X" xfId="29" xr:uid="{00000000-0005-0000-0000-00001F000000}"/>
    <cellStyle name="SAPBEXHLevel2" xfId="6" xr:uid="{00000000-0005-0000-0000-000020000000}"/>
    <cellStyle name="SAPBEXHLevel2 2" xfId="48" xr:uid="{00000000-0005-0000-0000-000021000000}"/>
    <cellStyle name="SAPBEXHLevel2X" xfId="30" xr:uid="{00000000-0005-0000-0000-000022000000}"/>
    <cellStyle name="SAPBEXHLevel3" xfId="7" xr:uid="{00000000-0005-0000-0000-000023000000}"/>
    <cellStyle name="SAPBEXHLevel3 2" xfId="49" xr:uid="{00000000-0005-0000-0000-000024000000}"/>
    <cellStyle name="SAPBEXHLevel3X" xfId="31" xr:uid="{00000000-0005-0000-0000-000025000000}"/>
    <cellStyle name="SAPBEXinputData" xfId="32" xr:uid="{00000000-0005-0000-0000-000026000000}"/>
    <cellStyle name="SAPBEXresData" xfId="33" xr:uid="{00000000-0005-0000-0000-000027000000}"/>
    <cellStyle name="SAPBEXresDataEmph" xfId="34" xr:uid="{00000000-0005-0000-0000-000028000000}"/>
    <cellStyle name="SAPBEXresItem" xfId="35" xr:uid="{00000000-0005-0000-0000-000029000000}"/>
    <cellStyle name="SAPBEXresItemX" xfId="36" xr:uid="{00000000-0005-0000-0000-00002A000000}"/>
    <cellStyle name="SAPBEXstdData" xfId="8" xr:uid="{00000000-0005-0000-0000-00002B000000}"/>
    <cellStyle name="SAPBEXstdData 2" xfId="50" xr:uid="{00000000-0005-0000-0000-00002C000000}"/>
    <cellStyle name="SAPBEXstdDataEmph" xfId="37" xr:uid="{00000000-0005-0000-0000-00002D000000}"/>
    <cellStyle name="SAPBEXstdItem" xfId="2" xr:uid="{00000000-0005-0000-0000-00002E000000}"/>
    <cellStyle name="SAPBEXstdItem 2" xfId="42" xr:uid="{00000000-0005-0000-0000-00002F000000}"/>
    <cellStyle name="SAPBEXstdItemX" xfId="38" xr:uid="{00000000-0005-0000-0000-000030000000}"/>
    <cellStyle name="SAPBEXtitle" xfId="39" xr:uid="{00000000-0005-0000-0000-000031000000}"/>
    <cellStyle name="SAPBEXundefined" xfId="40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71" sqref="E71"/>
    </sheetView>
  </sheetViews>
  <sheetFormatPr defaultRowHeight="15" x14ac:dyDescent="0.25"/>
  <cols>
    <col min="1" max="1" width="17.28515625" style="29" customWidth="1"/>
    <col min="2" max="2" width="63" style="1" customWidth="1"/>
    <col min="3" max="3" width="13.28515625" style="1" customWidth="1"/>
    <col min="4" max="4" width="12.5703125" style="1" customWidth="1"/>
    <col min="5" max="5" width="13.28515625" style="1" customWidth="1"/>
    <col min="6" max="16384" width="9.140625" style="1"/>
  </cols>
  <sheetData>
    <row r="1" spans="1:5" ht="15.75" thickBot="1" x14ac:dyDescent="0.3"/>
    <row r="2" spans="1:5" ht="64.5" thickBot="1" x14ac:dyDescent="0.3">
      <c r="A2" s="23" t="s">
        <v>39</v>
      </c>
      <c r="B2" s="24" t="s">
        <v>36</v>
      </c>
      <c r="C2" s="25" t="s">
        <v>31</v>
      </c>
      <c r="D2" s="25" t="s">
        <v>45</v>
      </c>
      <c r="E2" s="26" t="s">
        <v>46</v>
      </c>
    </row>
    <row r="3" spans="1:5" ht="15.75" thickBot="1" x14ac:dyDescent="0.3">
      <c r="A3" s="6"/>
      <c r="B3" s="7" t="s">
        <v>29</v>
      </c>
      <c r="C3" s="8">
        <f>SUM(C4:C15)</f>
        <v>5261017</v>
      </c>
      <c r="D3" s="8">
        <f>SUM(D4:D15)</f>
        <v>315754</v>
      </c>
      <c r="E3" s="27">
        <f>SUM(E4:E15)</f>
        <v>5576771</v>
      </c>
    </row>
    <row r="4" spans="1:5" x14ac:dyDescent="0.25">
      <c r="A4" s="30">
        <v>11</v>
      </c>
      <c r="B4" s="5" t="s">
        <v>0</v>
      </c>
      <c r="C4" s="2">
        <f>C26+C30</f>
        <v>3772059</v>
      </c>
      <c r="D4" s="2">
        <f t="shared" ref="D4:E4" si="0">D26+D30</f>
        <v>0</v>
      </c>
      <c r="E4" s="2">
        <f t="shared" si="0"/>
        <v>3772059</v>
      </c>
    </row>
    <row r="5" spans="1:5" x14ac:dyDescent="0.25">
      <c r="A5" s="30">
        <v>12</v>
      </c>
      <c r="B5" s="5" t="s">
        <v>62</v>
      </c>
      <c r="C5" s="2">
        <f>C91</f>
        <v>0</v>
      </c>
      <c r="D5" s="2">
        <f t="shared" ref="D5:E5" si="1">D91</f>
        <v>1656</v>
      </c>
      <c r="E5" s="2">
        <f t="shared" si="1"/>
        <v>1656</v>
      </c>
    </row>
    <row r="6" spans="1:5" x14ac:dyDescent="0.25">
      <c r="A6" s="31">
        <v>31</v>
      </c>
      <c r="B6" s="3" t="s">
        <v>6</v>
      </c>
      <c r="C6" s="4">
        <f>C40</f>
        <v>180000</v>
      </c>
      <c r="D6" s="4">
        <f>D40</f>
        <v>86055</v>
      </c>
      <c r="E6" s="4">
        <f>E40</f>
        <v>266055</v>
      </c>
    </row>
    <row r="7" spans="1:5" x14ac:dyDescent="0.25">
      <c r="A7" s="31">
        <v>43</v>
      </c>
      <c r="B7" s="3" t="s">
        <v>2</v>
      </c>
      <c r="C7" s="4">
        <f>C48</f>
        <v>418125</v>
      </c>
      <c r="D7" s="4">
        <f>D48</f>
        <v>22665</v>
      </c>
      <c r="E7" s="4">
        <f>E48</f>
        <v>440790</v>
      </c>
    </row>
    <row r="8" spans="1:5" x14ac:dyDescent="0.25">
      <c r="A8" s="31">
        <v>50</v>
      </c>
      <c r="B8" s="3" t="s">
        <v>35</v>
      </c>
      <c r="C8" s="4">
        <f>C56</f>
        <v>298637</v>
      </c>
      <c r="D8" s="4">
        <f t="shared" ref="D8:E8" si="2">D56</f>
        <v>169699</v>
      </c>
      <c r="E8" s="4">
        <f t="shared" si="2"/>
        <v>468336</v>
      </c>
    </row>
    <row r="9" spans="1:5" x14ac:dyDescent="0.25">
      <c r="A9" s="31">
        <v>51</v>
      </c>
      <c r="B9" s="62" t="s">
        <v>3</v>
      </c>
      <c r="C9" s="4">
        <f>C65</f>
        <v>278743</v>
      </c>
      <c r="D9" s="4">
        <f>D65</f>
        <v>-233753</v>
      </c>
      <c r="E9" s="4">
        <f>E65</f>
        <v>44990</v>
      </c>
    </row>
    <row r="10" spans="1:5" x14ac:dyDescent="0.25">
      <c r="A10" s="61">
        <v>561</v>
      </c>
      <c r="B10" s="64" t="s">
        <v>63</v>
      </c>
      <c r="C10" s="4">
        <f>C93</f>
        <v>0</v>
      </c>
      <c r="D10" s="4">
        <f t="shared" ref="D10:E10" si="3">D93</f>
        <v>9382</v>
      </c>
      <c r="E10" s="4">
        <f t="shared" si="3"/>
        <v>9382</v>
      </c>
    </row>
    <row r="11" spans="1:5" x14ac:dyDescent="0.25">
      <c r="A11" s="66">
        <v>563</v>
      </c>
      <c r="B11" s="63" t="s">
        <v>8</v>
      </c>
      <c r="C11" s="4">
        <f>C19+C71</f>
        <v>6500</v>
      </c>
      <c r="D11" s="4">
        <f t="shared" ref="D11:E11" si="4">D19+D71</f>
        <v>338329</v>
      </c>
      <c r="E11" s="4">
        <f t="shared" si="4"/>
        <v>344829</v>
      </c>
    </row>
    <row r="12" spans="1:5" x14ac:dyDescent="0.25">
      <c r="A12" s="30">
        <v>581</v>
      </c>
      <c r="B12" s="5" t="s">
        <v>7</v>
      </c>
      <c r="C12" s="4">
        <f>C76+C85</f>
        <v>213137</v>
      </c>
      <c r="D12" s="4">
        <f t="shared" ref="D12:E12" si="5">D76+D85</f>
        <v>0</v>
      </c>
      <c r="E12" s="4">
        <f t="shared" si="5"/>
        <v>213137</v>
      </c>
    </row>
    <row r="13" spans="1:5" x14ac:dyDescent="0.25">
      <c r="A13" s="31">
        <v>61</v>
      </c>
      <c r="B13" s="62" t="s">
        <v>4</v>
      </c>
      <c r="C13" s="4">
        <f>C79</f>
        <v>0</v>
      </c>
      <c r="D13" s="4">
        <f t="shared" ref="D13:E13" si="6">D79</f>
        <v>4497</v>
      </c>
      <c r="E13" s="4">
        <f t="shared" si="6"/>
        <v>4497</v>
      </c>
    </row>
    <row r="14" spans="1:5" x14ac:dyDescent="0.25">
      <c r="A14" s="31">
        <v>71</v>
      </c>
      <c r="B14" s="64" t="s">
        <v>56</v>
      </c>
      <c r="C14" s="4">
        <f>C82</f>
        <v>0</v>
      </c>
      <c r="D14" s="4">
        <f t="shared" ref="D14:E14" si="7">D82</f>
        <v>40</v>
      </c>
      <c r="E14" s="4">
        <f t="shared" si="7"/>
        <v>40</v>
      </c>
    </row>
    <row r="15" spans="1:5" ht="15.75" thickBot="1" x14ac:dyDescent="0.3">
      <c r="A15" s="37">
        <v>810</v>
      </c>
      <c r="B15" s="65" t="s">
        <v>40</v>
      </c>
      <c r="C15" s="21">
        <f>C96</f>
        <v>93816</v>
      </c>
      <c r="D15" s="21">
        <f t="shared" ref="D15:E15" si="8">D96</f>
        <v>-82816</v>
      </c>
      <c r="E15" s="21">
        <f t="shared" si="8"/>
        <v>11000</v>
      </c>
    </row>
    <row r="16" spans="1:5" ht="16.5" thickBot="1" x14ac:dyDescent="0.3">
      <c r="A16" s="52">
        <v>3705</v>
      </c>
      <c r="B16" s="50"/>
      <c r="C16" s="50"/>
      <c r="D16" s="50"/>
      <c r="E16" s="51"/>
    </row>
    <row r="17" spans="1:5" ht="15.75" thickBot="1" x14ac:dyDescent="0.3">
      <c r="A17" s="32"/>
      <c r="B17" s="7" t="s">
        <v>30</v>
      </c>
      <c r="C17" s="8">
        <f>C18+C25+C39+C84+C90+C96</f>
        <v>5261017</v>
      </c>
      <c r="D17" s="8">
        <f t="shared" ref="D17:E17" si="9">D18+D25+D39+D84+D90+D96</f>
        <v>315754</v>
      </c>
      <c r="E17" s="8">
        <f>E18+E25+E39+E84+E90+E96</f>
        <v>5576771</v>
      </c>
    </row>
    <row r="18" spans="1:5" ht="15.75" thickBot="1" x14ac:dyDescent="0.3">
      <c r="A18" s="15" t="s">
        <v>57</v>
      </c>
      <c r="B18" s="48" t="s">
        <v>58</v>
      </c>
      <c r="C18" s="49">
        <f>C19</f>
        <v>0</v>
      </c>
      <c r="D18" s="49">
        <f t="shared" ref="D18:E18" si="10">D19</f>
        <v>275745</v>
      </c>
      <c r="E18" s="49">
        <f t="shared" si="10"/>
        <v>275745</v>
      </c>
    </row>
    <row r="19" spans="1:5" ht="15.75" thickBot="1" x14ac:dyDescent="0.3">
      <c r="A19" s="16">
        <v>563</v>
      </c>
      <c r="B19" s="46" t="s">
        <v>59</v>
      </c>
      <c r="C19" s="47">
        <f>C20+C21+C22+C23+C24</f>
        <v>0</v>
      </c>
      <c r="D19" s="47">
        <f t="shared" ref="D19:E19" si="11">D20+D21+D22+D23+D24</f>
        <v>275745</v>
      </c>
      <c r="E19" s="47">
        <f>E20+E21+E22+E23+E24</f>
        <v>275745</v>
      </c>
    </row>
    <row r="20" spans="1:5" x14ac:dyDescent="0.25">
      <c r="A20" s="33" t="s">
        <v>5</v>
      </c>
      <c r="B20" s="5" t="s">
        <v>19</v>
      </c>
      <c r="C20" s="2">
        <v>0</v>
      </c>
      <c r="D20" s="2">
        <f>E20-C20</f>
        <v>141363</v>
      </c>
      <c r="E20" s="17">
        <v>141363</v>
      </c>
    </row>
    <row r="21" spans="1:5" x14ac:dyDescent="0.25">
      <c r="A21" s="34" t="s">
        <v>9</v>
      </c>
      <c r="B21" s="3" t="s">
        <v>18</v>
      </c>
      <c r="C21" s="4">
        <v>0</v>
      </c>
      <c r="D21" s="2">
        <f t="shared" ref="D21:D24" si="12">E21-C21</f>
        <v>81457</v>
      </c>
      <c r="E21" s="18">
        <v>81457</v>
      </c>
    </row>
    <row r="22" spans="1:5" x14ac:dyDescent="0.25">
      <c r="A22" s="34" t="s">
        <v>11</v>
      </c>
      <c r="B22" s="3" t="s">
        <v>21</v>
      </c>
      <c r="C22" s="4">
        <v>0</v>
      </c>
      <c r="D22" s="2">
        <f t="shared" si="12"/>
        <v>15000</v>
      </c>
      <c r="E22" s="18">
        <v>15000</v>
      </c>
    </row>
    <row r="23" spans="1:5" x14ac:dyDescent="0.25">
      <c r="A23" s="34" t="s">
        <v>12</v>
      </c>
      <c r="B23" s="3" t="s">
        <v>26</v>
      </c>
      <c r="C23" s="4">
        <v>0</v>
      </c>
      <c r="D23" s="2">
        <f t="shared" si="12"/>
        <v>4425</v>
      </c>
      <c r="E23" s="18">
        <v>4425</v>
      </c>
    </row>
    <row r="24" spans="1:5" ht="15.75" thickBot="1" x14ac:dyDescent="0.3">
      <c r="A24" s="34" t="s">
        <v>13</v>
      </c>
      <c r="B24" s="3" t="s">
        <v>22</v>
      </c>
      <c r="C24" s="4">
        <v>0</v>
      </c>
      <c r="D24" s="2">
        <f t="shared" si="12"/>
        <v>33500</v>
      </c>
      <c r="E24" s="18">
        <v>33500</v>
      </c>
    </row>
    <row r="25" spans="1:5" ht="15.75" thickBot="1" x14ac:dyDescent="0.3">
      <c r="A25" s="15" t="s">
        <v>47</v>
      </c>
      <c r="B25" s="13" t="s">
        <v>43</v>
      </c>
      <c r="C25" s="14">
        <f>C26+C30</f>
        <v>3772059</v>
      </c>
      <c r="D25" s="14">
        <f t="shared" ref="D25:E25" si="13">D26+D30</f>
        <v>0</v>
      </c>
      <c r="E25" s="14">
        <f>E26+E30</f>
        <v>3772059</v>
      </c>
    </row>
    <row r="26" spans="1:5" ht="15.75" thickBot="1" x14ac:dyDescent="0.3">
      <c r="A26" s="16" t="s">
        <v>17</v>
      </c>
      <c r="B26" s="11" t="s">
        <v>34</v>
      </c>
      <c r="C26" s="12">
        <f t="shared" ref="C26:E26" si="14">SUM(C27:C29)</f>
        <v>3492643</v>
      </c>
      <c r="D26" s="12">
        <f t="shared" si="14"/>
        <v>0</v>
      </c>
      <c r="E26" s="12">
        <f>SUM(E27:E29)</f>
        <v>3492643</v>
      </c>
    </row>
    <row r="27" spans="1:5" x14ac:dyDescent="0.25">
      <c r="A27" s="33" t="s">
        <v>5</v>
      </c>
      <c r="B27" s="5" t="s">
        <v>19</v>
      </c>
      <c r="C27" s="2">
        <v>3434567</v>
      </c>
      <c r="D27" s="2">
        <v>0</v>
      </c>
      <c r="E27" s="17">
        <v>3434567</v>
      </c>
    </row>
    <row r="28" spans="1:5" x14ac:dyDescent="0.25">
      <c r="A28" s="34" t="s">
        <v>9</v>
      </c>
      <c r="B28" s="3" t="s">
        <v>18</v>
      </c>
      <c r="C28" s="4">
        <v>58076</v>
      </c>
      <c r="D28" s="4">
        <v>0</v>
      </c>
      <c r="E28" s="17">
        <f t="shared" ref="E28:E29" si="15">C28+D28</f>
        <v>58076</v>
      </c>
    </row>
    <row r="29" spans="1:5" ht="15.75" thickBot="1" x14ac:dyDescent="0.3">
      <c r="A29" s="35" t="s">
        <v>14</v>
      </c>
      <c r="B29" s="9" t="s">
        <v>25</v>
      </c>
      <c r="C29" s="10">
        <v>0</v>
      </c>
      <c r="D29" s="10">
        <v>0</v>
      </c>
      <c r="E29" s="17">
        <f t="shared" si="15"/>
        <v>0</v>
      </c>
    </row>
    <row r="30" spans="1:5" ht="15.75" thickBot="1" x14ac:dyDescent="0.3">
      <c r="A30" s="16" t="s">
        <v>17</v>
      </c>
      <c r="B30" s="11" t="s">
        <v>33</v>
      </c>
      <c r="C30" s="12">
        <f>SUM(C31:C38)</f>
        <v>279416</v>
      </c>
      <c r="D30" s="12">
        <f>SUM(D31:D38)</f>
        <v>0</v>
      </c>
      <c r="E30" s="28">
        <f>SUM(E31:E38)</f>
        <v>279416</v>
      </c>
    </row>
    <row r="31" spans="1:5" x14ac:dyDescent="0.25">
      <c r="A31" s="33" t="s">
        <v>5</v>
      </c>
      <c r="B31" s="5" t="s">
        <v>19</v>
      </c>
      <c r="C31" s="2">
        <v>0</v>
      </c>
      <c r="D31" s="2">
        <v>0</v>
      </c>
      <c r="E31" s="17">
        <v>0</v>
      </c>
    </row>
    <row r="32" spans="1:5" x14ac:dyDescent="0.25">
      <c r="A32" s="34" t="s">
        <v>9</v>
      </c>
      <c r="B32" s="3" t="s">
        <v>18</v>
      </c>
      <c r="C32" s="4">
        <v>263905</v>
      </c>
      <c r="D32" s="4">
        <v>0</v>
      </c>
      <c r="E32" s="18">
        <f>C32+D32</f>
        <v>263905</v>
      </c>
    </row>
    <row r="33" spans="1:5" x14ac:dyDescent="0.25">
      <c r="A33" s="34" t="s">
        <v>10</v>
      </c>
      <c r="B33" s="3" t="s">
        <v>20</v>
      </c>
      <c r="C33" s="4">
        <v>2000</v>
      </c>
      <c r="D33" s="4">
        <v>0</v>
      </c>
      <c r="E33" s="18">
        <f>C33+D33</f>
        <v>2000</v>
      </c>
    </row>
    <row r="34" spans="1:5" x14ac:dyDescent="0.25">
      <c r="A34" s="34" t="s">
        <v>11</v>
      </c>
      <c r="B34" s="3" t="s">
        <v>21</v>
      </c>
      <c r="C34" s="4">
        <v>0</v>
      </c>
      <c r="D34" s="4">
        <v>0</v>
      </c>
      <c r="E34" s="18">
        <v>0</v>
      </c>
    </row>
    <row r="35" spans="1:5" x14ac:dyDescent="0.25">
      <c r="A35" s="34" t="s">
        <v>14</v>
      </c>
      <c r="B35" s="3" t="s">
        <v>25</v>
      </c>
      <c r="C35" s="4">
        <v>0</v>
      </c>
      <c r="D35" s="4">
        <v>0</v>
      </c>
      <c r="E35" s="18">
        <v>0</v>
      </c>
    </row>
    <row r="36" spans="1:5" x14ac:dyDescent="0.25">
      <c r="A36" s="34" t="s">
        <v>12</v>
      </c>
      <c r="B36" s="3" t="s">
        <v>26</v>
      </c>
      <c r="C36" s="4">
        <v>0</v>
      </c>
      <c r="D36" s="4">
        <v>0</v>
      </c>
      <c r="E36" s="18">
        <v>0</v>
      </c>
    </row>
    <row r="37" spans="1:5" x14ac:dyDescent="0.25">
      <c r="A37" s="34" t="s">
        <v>13</v>
      </c>
      <c r="B37" s="3" t="s">
        <v>22</v>
      </c>
      <c r="C37" s="4">
        <v>13511</v>
      </c>
      <c r="D37" s="4">
        <v>0</v>
      </c>
      <c r="E37" s="18">
        <f>C37+D37</f>
        <v>13511</v>
      </c>
    </row>
    <row r="38" spans="1:5" ht="15.75" thickBot="1" x14ac:dyDescent="0.3">
      <c r="A38" s="35" t="s">
        <v>15</v>
      </c>
      <c r="B38" s="9" t="s">
        <v>23</v>
      </c>
      <c r="C38" s="10">
        <v>0</v>
      </c>
      <c r="D38" s="10">
        <v>0</v>
      </c>
      <c r="E38" s="19">
        <v>0</v>
      </c>
    </row>
    <row r="39" spans="1:5" ht="15.75" thickBot="1" x14ac:dyDescent="0.3">
      <c r="A39" s="15" t="s">
        <v>48</v>
      </c>
      <c r="B39" s="13" t="s">
        <v>44</v>
      </c>
      <c r="C39" s="14">
        <f>C40+C48+C56+C65+C71+C76+C79+C82</f>
        <v>1199905</v>
      </c>
      <c r="D39" s="14">
        <f t="shared" ref="D39:E39" si="16">D40+D48+D56+D65+D71+D76+D79+D82</f>
        <v>111787</v>
      </c>
      <c r="E39" s="14">
        <f>E40+E48+E56+E65+E71+E76+E79+E82</f>
        <v>1311692</v>
      </c>
    </row>
    <row r="40" spans="1:5" ht="15.75" thickBot="1" x14ac:dyDescent="0.3">
      <c r="A40" s="16" t="s">
        <v>5</v>
      </c>
      <c r="B40" s="11" t="s">
        <v>6</v>
      </c>
      <c r="C40" s="12">
        <f>SUM(C41:C47)</f>
        <v>180000</v>
      </c>
      <c r="D40" s="12">
        <f t="shared" ref="D40" si="17">SUM(D41:D47)</f>
        <v>86055</v>
      </c>
      <c r="E40" s="28">
        <f>SUM(E41:E47)</f>
        <v>266055</v>
      </c>
    </row>
    <row r="41" spans="1:5" x14ac:dyDescent="0.25">
      <c r="A41" s="33" t="s">
        <v>5</v>
      </c>
      <c r="B41" s="5" t="s">
        <v>19</v>
      </c>
      <c r="C41" s="2">
        <v>53100</v>
      </c>
      <c r="D41" s="2">
        <v>23329</v>
      </c>
      <c r="E41" s="17">
        <f>C41+D41</f>
        <v>76429</v>
      </c>
    </row>
    <row r="42" spans="1:5" x14ac:dyDescent="0.25">
      <c r="A42" s="34" t="s">
        <v>9</v>
      </c>
      <c r="B42" s="3" t="s">
        <v>18</v>
      </c>
      <c r="C42" s="4">
        <v>106900</v>
      </c>
      <c r="D42" s="4">
        <v>60226</v>
      </c>
      <c r="E42" s="17">
        <f t="shared" ref="E42:E47" si="18">C42+D42</f>
        <v>167126</v>
      </c>
    </row>
    <row r="43" spans="1:5" x14ac:dyDescent="0.25">
      <c r="A43" s="34" t="s">
        <v>10</v>
      </c>
      <c r="B43" s="3" t="s">
        <v>20</v>
      </c>
      <c r="C43" s="4">
        <v>0</v>
      </c>
      <c r="D43" s="4">
        <v>0</v>
      </c>
      <c r="E43" s="17">
        <f t="shared" si="18"/>
        <v>0</v>
      </c>
    </row>
    <row r="44" spans="1:5" x14ac:dyDescent="0.25">
      <c r="A44" s="34">
        <v>36</v>
      </c>
      <c r="B44" s="3" t="s">
        <v>24</v>
      </c>
      <c r="C44" s="4">
        <v>7500</v>
      </c>
      <c r="D44" s="4">
        <v>2500</v>
      </c>
      <c r="E44" s="17">
        <f t="shared" si="18"/>
        <v>10000</v>
      </c>
    </row>
    <row r="45" spans="1:5" x14ac:dyDescent="0.25">
      <c r="A45" s="34">
        <v>38</v>
      </c>
      <c r="B45" s="3" t="s">
        <v>37</v>
      </c>
      <c r="C45" s="10"/>
      <c r="D45" s="10"/>
      <c r="E45" s="17">
        <f t="shared" si="18"/>
        <v>0</v>
      </c>
    </row>
    <row r="46" spans="1:5" x14ac:dyDescent="0.25">
      <c r="A46" s="35">
        <v>41</v>
      </c>
      <c r="B46" s="9" t="s">
        <v>38</v>
      </c>
      <c r="C46" s="10">
        <v>1000</v>
      </c>
      <c r="D46" s="10"/>
      <c r="E46" s="17">
        <f t="shared" si="18"/>
        <v>1000</v>
      </c>
    </row>
    <row r="47" spans="1:5" ht="15.75" thickBot="1" x14ac:dyDescent="0.3">
      <c r="A47" s="35">
        <v>42</v>
      </c>
      <c r="B47" s="9" t="s">
        <v>22</v>
      </c>
      <c r="C47" s="10">
        <v>11500</v>
      </c>
      <c r="D47" s="10"/>
      <c r="E47" s="17">
        <f t="shared" si="18"/>
        <v>11500</v>
      </c>
    </row>
    <row r="48" spans="1:5" ht="15.75" thickBot="1" x14ac:dyDescent="0.3">
      <c r="A48" s="16" t="s">
        <v>1</v>
      </c>
      <c r="B48" s="11" t="s">
        <v>2</v>
      </c>
      <c r="C48" s="12">
        <f>SUM(C49:C55)</f>
        <v>418125</v>
      </c>
      <c r="D48" s="12">
        <f>SUM(D49:D55)</f>
        <v>22665</v>
      </c>
      <c r="E48" s="28">
        <f>SUM(E49:E55)</f>
        <v>440790</v>
      </c>
    </row>
    <row r="49" spans="1:5" x14ac:dyDescent="0.25">
      <c r="A49" s="33" t="s">
        <v>5</v>
      </c>
      <c r="B49" s="5" t="s">
        <v>19</v>
      </c>
      <c r="C49" s="2">
        <v>67775</v>
      </c>
      <c r="D49" s="2">
        <v>5825</v>
      </c>
      <c r="E49" s="17">
        <f>C49+D49</f>
        <v>73600</v>
      </c>
    </row>
    <row r="50" spans="1:5" x14ac:dyDescent="0.25">
      <c r="A50" s="34" t="s">
        <v>9</v>
      </c>
      <c r="B50" s="3" t="s">
        <v>18</v>
      </c>
      <c r="C50" s="4">
        <v>276850</v>
      </c>
      <c r="D50" s="4">
        <v>16840</v>
      </c>
      <c r="E50" s="17">
        <f t="shared" ref="E50:E55" si="19">C50+D50</f>
        <v>293690</v>
      </c>
    </row>
    <row r="51" spans="1:5" x14ac:dyDescent="0.25">
      <c r="A51" s="34" t="s">
        <v>10</v>
      </c>
      <c r="B51" s="3" t="s">
        <v>20</v>
      </c>
      <c r="C51" s="4">
        <v>1000</v>
      </c>
      <c r="D51" s="4"/>
      <c r="E51" s="17">
        <f t="shared" si="19"/>
        <v>1000</v>
      </c>
    </row>
    <row r="52" spans="1:5" x14ac:dyDescent="0.25">
      <c r="A52" s="34">
        <v>36</v>
      </c>
      <c r="B52" s="3" t="s">
        <v>24</v>
      </c>
      <c r="C52" s="4">
        <v>13000</v>
      </c>
      <c r="D52" s="4"/>
      <c r="E52" s="17">
        <f t="shared" si="19"/>
        <v>13000</v>
      </c>
    </row>
    <row r="53" spans="1:5" x14ac:dyDescent="0.25">
      <c r="A53" s="34" t="s">
        <v>11</v>
      </c>
      <c r="B53" s="3" t="s">
        <v>21</v>
      </c>
      <c r="C53" s="4">
        <v>0</v>
      </c>
      <c r="D53" s="4">
        <v>0</v>
      </c>
      <c r="E53" s="17">
        <f t="shared" si="19"/>
        <v>0</v>
      </c>
    </row>
    <row r="54" spans="1:5" x14ac:dyDescent="0.25">
      <c r="A54" s="35">
        <v>41</v>
      </c>
      <c r="B54" s="9" t="s">
        <v>38</v>
      </c>
      <c r="C54" s="10">
        <v>10000</v>
      </c>
      <c r="D54" s="10"/>
      <c r="E54" s="17">
        <f t="shared" si="19"/>
        <v>10000</v>
      </c>
    </row>
    <row r="55" spans="1:5" ht="15.75" thickBot="1" x14ac:dyDescent="0.3">
      <c r="A55" s="35" t="s">
        <v>13</v>
      </c>
      <c r="B55" s="9" t="s">
        <v>22</v>
      </c>
      <c r="C55" s="10">
        <v>49500</v>
      </c>
      <c r="D55" s="10"/>
      <c r="E55" s="17">
        <f t="shared" si="19"/>
        <v>49500</v>
      </c>
    </row>
    <row r="56" spans="1:5" ht="15.75" thickBot="1" x14ac:dyDescent="0.3">
      <c r="A56" s="16">
        <v>50</v>
      </c>
      <c r="B56" s="11" t="s">
        <v>52</v>
      </c>
      <c r="C56" s="12">
        <f>C57+C63</f>
        <v>298637</v>
      </c>
      <c r="D56" s="12">
        <f t="shared" ref="D56:E56" si="20">D57+D63</f>
        <v>169699</v>
      </c>
      <c r="E56" s="12">
        <f>E57+E63</f>
        <v>468336</v>
      </c>
    </row>
    <row r="57" spans="1:5" ht="15.75" thickBot="1" x14ac:dyDescent="0.3">
      <c r="A57" s="16">
        <v>5011</v>
      </c>
      <c r="B57" s="11" t="s">
        <v>51</v>
      </c>
      <c r="C57" s="12">
        <f>SUM(C58:C62)</f>
        <v>297787</v>
      </c>
      <c r="D57" s="12">
        <f t="shared" ref="D57:E57" si="21">SUM(D58:D62)</f>
        <v>169699</v>
      </c>
      <c r="E57" s="12">
        <f>SUM(E58:E62)</f>
        <v>467486</v>
      </c>
    </row>
    <row r="58" spans="1:5" x14ac:dyDescent="0.25">
      <c r="A58" s="33" t="s">
        <v>5</v>
      </c>
      <c r="B58" s="5" t="s">
        <v>19</v>
      </c>
      <c r="C58" s="2">
        <v>243963</v>
      </c>
      <c r="D58" s="2">
        <f>E58-C58</f>
        <v>0</v>
      </c>
      <c r="E58" s="17">
        <v>243963</v>
      </c>
    </row>
    <row r="59" spans="1:5" x14ac:dyDescent="0.25">
      <c r="A59" s="34" t="s">
        <v>9</v>
      </c>
      <c r="B59" s="3" t="s">
        <v>18</v>
      </c>
      <c r="C59" s="4">
        <v>14324</v>
      </c>
      <c r="D59" s="2">
        <f t="shared" ref="D59:D62" si="22">E59-C59</f>
        <v>53501</v>
      </c>
      <c r="E59" s="18">
        <v>67825</v>
      </c>
    </row>
    <row r="60" spans="1:5" x14ac:dyDescent="0.25">
      <c r="A60" s="34" t="s">
        <v>11</v>
      </c>
      <c r="B60" s="3" t="s">
        <v>21</v>
      </c>
      <c r="C60" s="4">
        <v>0</v>
      </c>
      <c r="D60" s="2">
        <f t="shared" si="22"/>
        <v>0</v>
      </c>
      <c r="E60" s="18">
        <v>0</v>
      </c>
    </row>
    <row r="61" spans="1:5" x14ac:dyDescent="0.25">
      <c r="A61" s="35">
        <v>41</v>
      </c>
      <c r="B61" s="9" t="s">
        <v>38</v>
      </c>
      <c r="C61" s="10">
        <v>1600</v>
      </c>
      <c r="D61" s="2">
        <f t="shared" si="22"/>
        <v>0</v>
      </c>
      <c r="E61" s="19">
        <v>1600</v>
      </c>
    </row>
    <row r="62" spans="1:5" ht="15.75" thickBot="1" x14ac:dyDescent="0.3">
      <c r="A62" s="35" t="s">
        <v>13</v>
      </c>
      <c r="B62" s="9" t="s">
        <v>22</v>
      </c>
      <c r="C62" s="10">
        <v>37900</v>
      </c>
      <c r="D62" s="2">
        <f t="shared" si="22"/>
        <v>116198</v>
      </c>
      <c r="E62" s="19">
        <v>154098</v>
      </c>
    </row>
    <row r="63" spans="1:5" ht="15.75" thickBot="1" x14ac:dyDescent="0.3">
      <c r="A63" s="16">
        <v>5043</v>
      </c>
      <c r="B63" s="11" t="s">
        <v>53</v>
      </c>
      <c r="C63" s="12">
        <f>C64</f>
        <v>850</v>
      </c>
      <c r="D63" s="12">
        <f t="shared" ref="D63:E63" si="23">D64</f>
        <v>0</v>
      </c>
      <c r="E63" s="12">
        <f t="shared" si="23"/>
        <v>850</v>
      </c>
    </row>
    <row r="64" spans="1:5" ht="15.75" thickBot="1" x14ac:dyDescent="0.3">
      <c r="A64" s="33">
        <v>32</v>
      </c>
      <c r="B64" s="5" t="s">
        <v>18</v>
      </c>
      <c r="C64" s="2">
        <v>850</v>
      </c>
      <c r="D64" s="2"/>
      <c r="E64" s="17">
        <v>850</v>
      </c>
    </row>
    <row r="65" spans="1:5" ht="15.75" thickBot="1" x14ac:dyDescent="0.3">
      <c r="A65" s="16">
        <v>51</v>
      </c>
      <c r="B65" s="11" t="s">
        <v>54</v>
      </c>
      <c r="C65" s="12">
        <f>C66</f>
        <v>278743</v>
      </c>
      <c r="D65" s="12">
        <f t="shared" ref="D65:E65" si="24">D66</f>
        <v>-233753</v>
      </c>
      <c r="E65" s="12">
        <f t="shared" si="24"/>
        <v>44990</v>
      </c>
    </row>
    <row r="66" spans="1:5" ht="15.75" thickBot="1" x14ac:dyDescent="0.3">
      <c r="A66" s="43">
        <v>51000</v>
      </c>
      <c r="B66" s="44" t="s">
        <v>55</v>
      </c>
      <c r="C66" s="45">
        <f>C67+C68+C69+C70</f>
        <v>278743</v>
      </c>
      <c r="D66" s="45">
        <f t="shared" ref="D66:E66" si="25">D67+D68+D69+D70</f>
        <v>-233753</v>
      </c>
      <c r="E66" s="45">
        <f>E67+E68+E69+E70</f>
        <v>44990</v>
      </c>
    </row>
    <row r="67" spans="1:5" x14ac:dyDescent="0.25">
      <c r="A67" s="33">
        <v>31</v>
      </c>
      <c r="B67" s="5" t="s">
        <v>19</v>
      </c>
      <c r="C67" s="2">
        <v>165170</v>
      </c>
      <c r="D67" s="2">
        <f>E67-C67</f>
        <v>-151180</v>
      </c>
      <c r="E67" s="17">
        <v>13990</v>
      </c>
    </row>
    <row r="68" spans="1:5" x14ac:dyDescent="0.25">
      <c r="A68" s="34">
        <v>32</v>
      </c>
      <c r="B68" s="3" t="s">
        <v>18</v>
      </c>
      <c r="C68" s="4">
        <v>80873</v>
      </c>
      <c r="D68" s="2">
        <f t="shared" ref="D68:D70" si="26">E68-C68</f>
        <v>-49873</v>
      </c>
      <c r="E68" s="18">
        <v>31000</v>
      </c>
    </row>
    <row r="69" spans="1:5" x14ac:dyDescent="0.25">
      <c r="A69" s="35">
        <v>41</v>
      </c>
      <c r="B69" s="9" t="s">
        <v>38</v>
      </c>
      <c r="C69" s="10">
        <v>2000</v>
      </c>
      <c r="D69" s="2">
        <f t="shared" si="26"/>
        <v>-2000</v>
      </c>
      <c r="E69" s="19">
        <v>0</v>
      </c>
    </row>
    <row r="70" spans="1:5" ht="15.75" thickBot="1" x14ac:dyDescent="0.3">
      <c r="A70" s="35">
        <v>42</v>
      </c>
      <c r="B70" s="9" t="s">
        <v>22</v>
      </c>
      <c r="C70" s="10">
        <v>30700</v>
      </c>
      <c r="D70" s="2">
        <f t="shared" si="26"/>
        <v>-30700</v>
      </c>
      <c r="E70" s="19">
        <v>0</v>
      </c>
    </row>
    <row r="71" spans="1:5" ht="15.75" thickBot="1" x14ac:dyDescent="0.3">
      <c r="A71" s="16">
        <v>563</v>
      </c>
      <c r="B71" s="11" t="s">
        <v>64</v>
      </c>
      <c r="C71" s="12">
        <f>SUM(C72:C75)</f>
        <v>6500</v>
      </c>
      <c r="D71" s="12">
        <f>E71-C71</f>
        <v>62584</v>
      </c>
      <c r="E71" s="28">
        <f>SUM(E72:E75)</f>
        <v>69084</v>
      </c>
    </row>
    <row r="72" spans="1:5" x14ac:dyDescent="0.25">
      <c r="A72" s="33" t="s">
        <v>5</v>
      </c>
      <c r="B72" s="5" t="s">
        <v>19</v>
      </c>
      <c r="C72" s="55">
        <v>0</v>
      </c>
      <c r="D72" s="56">
        <f t="shared" ref="D72:D75" si="27">E72-C72</f>
        <v>3500</v>
      </c>
      <c r="E72" s="17">
        <v>3500</v>
      </c>
    </row>
    <row r="73" spans="1:5" x14ac:dyDescent="0.25">
      <c r="A73" s="34" t="s">
        <v>9</v>
      </c>
      <c r="B73" s="3" t="s">
        <v>18</v>
      </c>
      <c r="C73" s="4">
        <v>6500</v>
      </c>
      <c r="D73" s="54">
        <f t="shared" si="27"/>
        <v>31535</v>
      </c>
      <c r="E73" s="18">
        <v>38035</v>
      </c>
    </row>
    <row r="74" spans="1:5" x14ac:dyDescent="0.25">
      <c r="A74" s="34" t="s">
        <v>16</v>
      </c>
      <c r="B74" s="3" t="s">
        <v>24</v>
      </c>
      <c r="C74" s="4">
        <v>0</v>
      </c>
      <c r="D74" s="54">
        <f t="shared" si="27"/>
        <v>18327</v>
      </c>
      <c r="E74" s="18">
        <v>18327</v>
      </c>
    </row>
    <row r="75" spans="1:5" ht="15.75" thickBot="1" x14ac:dyDescent="0.3">
      <c r="A75" s="34" t="s">
        <v>13</v>
      </c>
      <c r="B75" s="3" t="s">
        <v>22</v>
      </c>
      <c r="C75" s="4">
        <v>0</v>
      </c>
      <c r="D75" s="53">
        <f t="shared" si="27"/>
        <v>9222</v>
      </c>
      <c r="E75" s="18">
        <v>9222</v>
      </c>
    </row>
    <row r="76" spans="1:5" ht="15.75" thickBot="1" x14ac:dyDescent="0.3">
      <c r="A76" s="16">
        <v>581</v>
      </c>
      <c r="B76" s="11" t="s">
        <v>32</v>
      </c>
      <c r="C76" s="12">
        <f>SUM(C77:C80)</f>
        <v>17900</v>
      </c>
      <c r="D76" s="12">
        <f>E76-C76</f>
        <v>0</v>
      </c>
      <c r="E76" s="41">
        <f>SUM(E77:E78)</f>
        <v>17900</v>
      </c>
    </row>
    <row r="77" spans="1:5" x14ac:dyDescent="0.25">
      <c r="A77" s="33">
        <v>31</v>
      </c>
      <c r="B77" s="5" t="s">
        <v>28</v>
      </c>
      <c r="C77" s="55">
        <v>17292</v>
      </c>
      <c r="D77" s="58">
        <f t="shared" ref="D77" si="28">E77-C77</f>
        <v>0</v>
      </c>
      <c r="E77" s="17">
        <v>17292</v>
      </c>
    </row>
    <row r="78" spans="1:5" ht="15.75" thickBot="1" x14ac:dyDescent="0.3">
      <c r="A78" s="34" t="s">
        <v>9</v>
      </c>
      <c r="B78" s="3" t="s">
        <v>18</v>
      </c>
      <c r="C78" s="4">
        <v>608</v>
      </c>
      <c r="D78" s="57">
        <f>E78-C78</f>
        <v>0</v>
      </c>
      <c r="E78" s="18">
        <v>608</v>
      </c>
    </row>
    <row r="79" spans="1:5" ht="15.75" thickBot="1" x14ac:dyDescent="0.3">
      <c r="A79" s="16" t="s">
        <v>27</v>
      </c>
      <c r="B79" s="11" t="s">
        <v>4</v>
      </c>
      <c r="C79" s="12">
        <f>SUM(C80:C81)</f>
        <v>0</v>
      </c>
      <c r="D79" s="12">
        <f>E79-C79</f>
        <v>4497</v>
      </c>
      <c r="E79" s="28">
        <f>SUM(E80:E81)</f>
        <v>4497</v>
      </c>
    </row>
    <row r="80" spans="1:5" x14ac:dyDescent="0.25">
      <c r="A80" s="34" t="s">
        <v>9</v>
      </c>
      <c r="B80" s="3" t="s">
        <v>18</v>
      </c>
      <c r="C80" s="60">
        <v>0</v>
      </c>
      <c r="D80" s="58">
        <f t="shared" ref="D80:D81" si="29">E80-C80</f>
        <v>3400</v>
      </c>
      <c r="E80" s="18">
        <v>3400</v>
      </c>
    </row>
    <row r="81" spans="1:6" ht="15.75" thickBot="1" x14ac:dyDescent="0.3">
      <c r="A81" s="34" t="s">
        <v>13</v>
      </c>
      <c r="B81" s="3" t="s">
        <v>22</v>
      </c>
      <c r="C81" s="4">
        <v>0</v>
      </c>
      <c r="D81" s="59">
        <f t="shared" si="29"/>
        <v>1097</v>
      </c>
      <c r="E81" s="18">
        <v>1097</v>
      </c>
    </row>
    <row r="82" spans="1:6" ht="15.75" thickBot="1" x14ac:dyDescent="0.3">
      <c r="A82" s="16">
        <v>71</v>
      </c>
      <c r="B82" s="11" t="s">
        <v>56</v>
      </c>
      <c r="C82" s="12">
        <f>SUM(C83:C83)</f>
        <v>0</v>
      </c>
      <c r="D82" s="12">
        <f>E82-C82</f>
        <v>40</v>
      </c>
      <c r="E82" s="41">
        <f t="shared" ref="E82" si="30">SUM(E83:E83)</f>
        <v>40</v>
      </c>
      <c r="F82" s="40"/>
    </row>
    <row r="83" spans="1:6" ht="15.75" thickBot="1" x14ac:dyDescent="0.3">
      <c r="A83" s="34" t="s">
        <v>13</v>
      </c>
      <c r="B83" s="3" t="s">
        <v>22</v>
      </c>
      <c r="C83" s="38"/>
      <c r="D83" s="38"/>
      <c r="E83" s="42">
        <v>40</v>
      </c>
      <c r="F83" s="40"/>
    </row>
    <row r="84" spans="1:6" ht="15.75" thickBot="1" x14ac:dyDescent="0.3">
      <c r="A84" s="15" t="s">
        <v>49</v>
      </c>
      <c r="B84" s="13" t="s">
        <v>50</v>
      </c>
      <c r="C84" s="14">
        <f>C85</f>
        <v>195237</v>
      </c>
      <c r="D84" s="14">
        <f t="shared" ref="D84:E84" si="31">D85</f>
        <v>0</v>
      </c>
      <c r="E84" s="14">
        <f t="shared" si="31"/>
        <v>195237</v>
      </c>
      <c r="F84" s="40"/>
    </row>
    <row r="85" spans="1:6" ht="15.75" thickBot="1" x14ac:dyDescent="0.3">
      <c r="A85" s="16">
        <v>581</v>
      </c>
      <c r="B85" s="11" t="s">
        <v>32</v>
      </c>
      <c r="C85" s="12">
        <f>SUM(C86:C89)</f>
        <v>195237</v>
      </c>
      <c r="D85" s="12">
        <f t="shared" ref="D85:E85" si="32">SUM(D86:D89)</f>
        <v>0</v>
      </c>
      <c r="E85" s="12">
        <f>SUM(E86:E89)</f>
        <v>195237</v>
      </c>
      <c r="F85" s="40"/>
    </row>
    <row r="86" spans="1:6" x14ac:dyDescent="0.25">
      <c r="A86" s="33">
        <v>31</v>
      </c>
      <c r="B86" s="5" t="s">
        <v>28</v>
      </c>
      <c r="C86" s="2">
        <v>0</v>
      </c>
      <c r="D86" s="2">
        <v>0</v>
      </c>
      <c r="E86" s="17">
        <v>0</v>
      </c>
    </row>
    <row r="87" spans="1:6" x14ac:dyDescent="0.25">
      <c r="A87" s="34" t="s">
        <v>9</v>
      </c>
      <c r="B87" s="3" t="s">
        <v>18</v>
      </c>
      <c r="C87" s="4">
        <v>97782</v>
      </c>
      <c r="D87" s="4">
        <v>4000</v>
      </c>
      <c r="E87" s="18">
        <f>C87+D87</f>
        <v>101782</v>
      </c>
    </row>
    <row r="88" spans="1:6" x14ac:dyDescent="0.25">
      <c r="A88" s="34" t="s">
        <v>12</v>
      </c>
      <c r="B88" s="3" t="s">
        <v>26</v>
      </c>
      <c r="C88" s="4">
        <v>2750</v>
      </c>
      <c r="D88" s="4">
        <v>2250</v>
      </c>
      <c r="E88" s="18">
        <f t="shared" ref="E88:E89" si="33">C88+D88</f>
        <v>5000</v>
      </c>
    </row>
    <row r="89" spans="1:6" ht="15.75" thickBot="1" x14ac:dyDescent="0.3">
      <c r="A89" s="35">
        <v>42</v>
      </c>
      <c r="B89" s="9" t="s">
        <v>22</v>
      </c>
      <c r="C89" s="10">
        <v>94705</v>
      </c>
      <c r="D89" s="10">
        <v>-6250</v>
      </c>
      <c r="E89" s="18">
        <f t="shared" si="33"/>
        <v>88455</v>
      </c>
    </row>
    <row r="90" spans="1:6" ht="15.75" thickBot="1" x14ac:dyDescent="0.3">
      <c r="A90" s="15" t="s">
        <v>60</v>
      </c>
      <c r="B90" s="13" t="s">
        <v>61</v>
      </c>
      <c r="C90" s="39">
        <f>C93+C91</f>
        <v>0</v>
      </c>
      <c r="D90" s="39">
        <f t="shared" ref="D90:E90" si="34">D93+D91</f>
        <v>11038</v>
      </c>
      <c r="E90" s="39">
        <f t="shared" si="34"/>
        <v>11038</v>
      </c>
    </row>
    <row r="91" spans="1:6" ht="15.75" thickBot="1" x14ac:dyDescent="0.3">
      <c r="A91" s="16">
        <v>12</v>
      </c>
      <c r="B91" s="11" t="s">
        <v>62</v>
      </c>
      <c r="C91" s="12">
        <f>C92</f>
        <v>0</v>
      </c>
      <c r="D91" s="12">
        <f t="shared" ref="D91:E91" si="35">D92</f>
        <v>1656</v>
      </c>
      <c r="E91" s="12">
        <f t="shared" si="35"/>
        <v>1656</v>
      </c>
    </row>
    <row r="92" spans="1:6" ht="15.75" thickBot="1" x14ac:dyDescent="0.3">
      <c r="A92" s="34" t="s">
        <v>9</v>
      </c>
      <c r="B92" s="3" t="s">
        <v>18</v>
      </c>
      <c r="C92" s="4">
        <v>0</v>
      </c>
      <c r="D92" s="4">
        <f>E92-C92</f>
        <v>1656</v>
      </c>
      <c r="E92" s="18">
        <v>1656</v>
      </c>
    </row>
    <row r="93" spans="1:6" ht="15.75" thickBot="1" x14ac:dyDescent="0.3">
      <c r="A93" s="16">
        <v>561</v>
      </c>
      <c r="B93" s="11" t="s">
        <v>63</v>
      </c>
      <c r="C93" s="12">
        <f>C94+C95</f>
        <v>0</v>
      </c>
      <c r="D93" s="12">
        <f>E93-C93</f>
        <v>9382</v>
      </c>
      <c r="E93" s="12">
        <f>E94+E95</f>
        <v>9382</v>
      </c>
    </row>
    <row r="94" spans="1:6" x14ac:dyDescent="0.25">
      <c r="A94" s="33">
        <v>31</v>
      </c>
      <c r="B94" s="5" t="s">
        <v>28</v>
      </c>
      <c r="C94" s="2">
        <v>0</v>
      </c>
      <c r="D94" s="2">
        <v>0</v>
      </c>
      <c r="E94" s="17">
        <v>7784</v>
      </c>
    </row>
    <row r="95" spans="1:6" ht="15.75" thickBot="1" x14ac:dyDescent="0.3">
      <c r="A95" s="34" t="s">
        <v>9</v>
      </c>
      <c r="B95" s="3" t="s">
        <v>18</v>
      </c>
      <c r="C95" s="4">
        <v>0</v>
      </c>
      <c r="D95" s="4">
        <v>0</v>
      </c>
      <c r="E95" s="18">
        <v>1598</v>
      </c>
    </row>
    <row r="96" spans="1:6" ht="15.75" thickBot="1" x14ac:dyDescent="0.3">
      <c r="A96" s="15" t="s">
        <v>41</v>
      </c>
      <c r="B96" s="13" t="s">
        <v>42</v>
      </c>
      <c r="C96" s="39">
        <f t="shared" ref="C96:E96" si="36">C97</f>
        <v>93816</v>
      </c>
      <c r="D96" s="39">
        <f t="shared" si="36"/>
        <v>-82816</v>
      </c>
      <c r="E96" s="39">
        <f t="shared" si="36"/>
        <v>11000</v>
      </c>
    </row>
    <row r="97" spans="1:5" ht="15.75" thickBot="1" x14ac:dyDescent="0.3">
      <c r="A97" s="16">
        <v>81</v>
      </c>
      <c r="B97" s="11" t="s">
        <v>40</v>
      </c>
      <c r="C97" s="12">
        <f t="shared" ref="C97:E97" si="37">SUM(C98:C103)</f>
        <v>93816</v>
      </c>
      <c r="D97" s="12">
        <f t="shared" si="37"/>
        <v>-82816</v>
      </c>
      <c r="E97" s="28">
        <f>SUM(E98:E103)</f>
        <v>11000</v>
      </c>
    </row>
    <row r="98" spans="1:5" x14ac:dyDescent="0.25">
      <c r="A98" s="33" t="s">
        <v>5</v>
      </c>
      <c r="B98" s="5" t="s">
        <v>19</v>
      </c>
      <c r="C98" s="2">
        <v>73416</v>
      </c>
      <c r="D98" s="2">
        <f>E98-C98</f>
        <v>-66506</v>
      </c>
      <c r="E98" s="17">
        <v>6910</v>
      </c>
    </row>
    <row r="99" spans="1:5" x14ac:dyDescent="0.25">
      <c r="A99" s="34" t="s">
        <v>9</v>
      </c>
      <c r="B99" s="3" t="s">
        <v>18</v>
      </c>
      <c r="C99" s="4">
        <v>16600</v>
      </c>
      <c r="D99" s="2">
        <f t="shared" ref="D99:D102" si="38">E99-C99</f>
        <v>-16550</v>
      </c>
      <c r="E99" s="18">
        <v>50</v>
      </c>
    </row>
    <row r="100" spans="1:5" x14ac:dyDescent="0.25">
      <c r="A100" s="34" t="s">
        <v>10</v>
      </c>
      <c r="B100" s="3" t="s">
        <v>20</v>
      </c>
      <c r="C100" s="4">
        <v>0</v>
      </c>
      <c r="D100" s="2">
        <f t="shared" si="38"/>
        <v>0</v>
      </c>
      <c r="E100" s="18">
        <v>0</v>
      </c>
    </row>
    <row r="101" spans="1:5" x14ac:dyDescent="0.25">
      <c r="A101" s="34" t="s">
        <v>12</v>
      </c>
      <c r="B101" s="3" t="s">
        <v>26</v>
      </c>
      <c r="C101" s="4">
        <v>0</v>
      </c>
      <c r="D101" s="2">
        <f t="shared" si="38"/>
        <v>0</v>
      </c>
      <c r="E101" s="18">
        <v>0</v>
      </c>
    </row>
    <row r="102" spans="1:5" x14ac:dyDescent="0.25">
      <c r="A102" s="34" t="s">
        <v>13</v>
      </c>
      <c r="B102" s="3" t="s">
        <v>22</v>
      </c>
      <c r="C102" s="4">
        <v>3800</v>
      </c>
      <c r="D102" s="2">
        <f t="shared" si="38"/>
        <v>240</v>
      </c>
      <c r="E102" s="18">
        <v>4040</v>
      </c>
    </row>
    <row r="103" spans="1:5" ht="15.75" thickBot="1" x14ac:dyDescent="0.3">
      <c r="A103" s="36" t="s">
        <v>15</v>
      </c>
      <c r="B103" s="20" t="s">
        <v>23</v>
      </c>
      <c r="C103" s="21">
        <v>0</v>
      </c>
      <c r="D103" s="21">
        <v>0</v>
      </c>
      <c r="E103" s="22">
        <v>0</v>
      </c>
    </row>
  </sheetData>
  <mergeCells count="2">
    <mergeCell ref="C16:E16"/>
    <mergeCell ref="A16:B16"/>
  </mergeCells>
  <pageMargins left="0.31496062992125984" right="0.31496062992125984" top="0.74803149606299213" bottom="0.74803149606299213" header="0.31496062992125984" footer="0.31496062992125984"/>
  <pageSetup paperSize="9" scale="72" orientation="portrait" r:id="rId1"/>
  <rowBreaks count="1" manualBreakCount="1">
    <brk id="3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3CF1CC19DF524CA42A994CB1BA0998" ma:contentTypeVersion="11" ma:contentTypeDescription="Create a new document." ma:contentTypeScope="" ma:versionID="4e0520be179d153c5660497a2ad9f0de">
  <xsd:schema xmlns:xsd="http://www.w3.org/2001/XMLSchema" xmlns:xs="http://www.w3.org/2001/XMLSchema" xmlns:p="http://schemas.microsoft.com/office/2006/metadata/properties" xmlns:ns3="85b01fc2-e437-4c9d-ba8e-ba5cf7a582fb" targetNamespace="http://schemas.microsoft.com/office/2006/metadata/properties" ma:root="true" ma:fieldsID="3b716ef09276ff5dfa2f426bb8ac5cb8" ns3:_="">
    <xsd:import namespace="85b01fc2-e437-4c9d-ba8e-ba5cf7a582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01fc2-e437-4c9d-ba8e-ba5cf7a58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825EFD-E26D-486D-A1D9-530B4BD15882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85b01fc2-e437-4c9d-ba8e-ba5cf7a582fb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109D70-5D95-4440-B546-68115FC2D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095BAA-459D-4E84-9926-0C3924210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01fc2-e437-4c9d-ba8e-ba5cf7a582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posebni dio GFRI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Nataša Ilić-Huserik</cp:lastModifiedBy>
  <cp:lastPrinted>2026-09-01T10:16:27Z</cp:lastPrinted>
  <dcterms:created xsi:type="dcterms:W3CDTF">2022-10-31T10:11:38Z</dcterms:created>
  <dcterms:modified xsi:type="dcterms:W3CDTF">2026-09-15T10:33:01Z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  <property fmtid="{D5CDD505-2E9C-101B-9397-08002B2CF9AE}" pid="3" name="ContentTypeId">
    <vt:lpwstr>0x010100003CF1CC19DF524CA42A994CB1BA0998</vt:lpwstr>
  </property>
</Properties>
</file>